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4" activeTab="0"/>
  </bookViews>
  <sheets>
    <sheet name="original" sheetId="1" r:id="rId1"/>
    <sheet name="constructed" sheetId="2" r:id="rId2"/>
  </sheets>
  <definedNames/>
  <calcPr fullCalcOnLoad="1"/>
</workbook>
</file>

<file path=xl/sharedStrings.xml><?xml version="1.0" encoding="utf-8"?>
<sst xmlns="http://schemas.openxmlformats.org/spreadsheetml/2006/main" count="374" uniqueCount="119">
  <si>
    <t>Ireland</t>
  </si>
  <si>
    <t>Greece</t>
  </si>
  <si>
    <t>Spain</t>
  </si>
  <si>
    <t>Italy</t>
  </si>
  <si>
    <t>Portugal</t>
  </si>
  <si>
    <t>Germany</t>
  </si>
  <si>
    <t>Real GDP per working age person</t>
  </si>
  <si>
    <t>WB WDI</t>
  </si>
  <si>
    <t>Government Debt/GDP</t>
  </si>
  <si>
    <t>Real GDP</t>
  </si>
  <si>
    <t>ECB</t>
  </si>
  <si>
    <t>country</t>
  </si>
  <si>
    <t>concept</t>
  </si>
  <si>
    <t>source</t>
  </si>
  <si>
    <t>unit</t>
  </si>
  <si>
    <t>eurostat</t>
  </si>
  <si>
    <t>percentage of GDP</t>
  </si>
  <si>
    <t>current LCU</t>
  </si>
  <si>
    <t>GDP</t>
  </si>
  <si>
    <t>GDP Deflator</t>
  </si>
  <si>
    <t>base year varies by country</t>
  </si>
  <si>
    <t>Population</t>
  </si>
  <si>
    <t>persons</t>
  </si>
  <si>
    <t>WAP (15-64)</t>
  </si>
  <si>
    <t>percentage of total population</t>
  </si>
  <si>
    <t>Real Government Tax Revenue</t>
  </si>
  <si>
    <t>index, 2005=100</t>
  </si>
  <si>
    <t>Net Government Borrowing/GDP</t>
  </si>
  <si>
    <t>zero</t>
  </si>
  <si>
    <t>Nominal Government Tax Revenue</t>
  </si>
  <si>
    <t>General Government Revenue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</si>
  <si>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</si>
  <si>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</si>
  <si>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</si>
  <si>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</si>
  <si>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</si>
  <si>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</si>
  <si>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</si>
  <si>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</si>
  <si>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</si>
  <si>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</si>
  <si>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</si>
  <si>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</si>
  <si>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</si>
  <si>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</si>
  <si>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</si>
  <si>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</si>
  <si>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</si>
  <si>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</si>
  <si>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</si>
  <si>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</si>
  <si>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</si>
  <si>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</si>
  <si>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</si>
  <si>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</si>
  <si>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</si>
  <si>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</si>
  <si>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</si>
  <si>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O.28</t>
  </si>
  <si>
    <t>O.29</t>
  </si>
  <si>
    <t>O.30</t>
  </si>
  <si>
    <t>O.31</t>
  </si>
  <si>
    <t>O.32</t>
  </si>
  <si>
    <t>O.33</t>
  </si>
  <si>
    <t>O.34</t>
  </si>
  <si>
    <t>O.35</t>
  </si>
  <si>
    <t>O.36</t>
  </si>
  <si>
    <t>O.37</t>
  </si>
  <si>
    <t>O.38</t>
  </si>
  <si>
    <t>O.39</t>
  </si>
  <si>
    <t>O.40</t>
  </si>
  <si>
    <t>O.41</t>
  </si>
  <si>
    <t>O.42</t>
  </si>
  <si>
    <t>O.43</t>
  </si>
  <si>
    <t>O.44</t>
  </si>
  <si>
    <t>O.45</t>
  </si>
  <si>
    <t>O.46</t>
  </si>
  <si>
    <t>O.47</t>
  </si>
  <si>
    <t>O.48</t>
  </si>
  <si>
    <t>Harmonized long term interest rate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</si>
  <si>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</si>
  <si>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</si>
  <si>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</si>
  <si>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</si>
  <si>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</si>
  <si>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</si>
  <si>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</si>
  <si>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</si>
  <si>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</si>
  <si>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</si>
  <si>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</si>
  <si>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</si>
  <si>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</si>
  <si>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</si>
  <si>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</si>
  <si>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</si>
  <si>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</si>
  <si>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</si>
  <si>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</si>
  <si>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</si>
  <si>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</si>
  <si>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</si>
  <si>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</si>
  <si>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</si>
  <si>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</si>
  <si>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</si>
  <si>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</si>
  <si>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</si>
  <si>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</si>
  <si>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</si>
  <si>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O.49</t>
  </si>
  <si>
    <t>O.50</t>
  </si>
  <si>
    <t>O.51</t>
  </si>
  <si>
    <t>O.52</t>
  </si>
  <si>
    <t>O.53</t>
  </si>
  <si>
    <t>O.54</t>
  </si>
  <si>
    <t>Average term to maturity for total debt</t>
  </si>
  <si>
    <t>OECD</t>
  </si>
  <si>
    <t>years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</si>
</sst>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  <numFmt numFmtId="167" formatCode="[$-409]mmm\-yy;@"/>
    <numFmt numFmtId="168" formatCode="0.0"/>
    <numFmt numFmtId="169" formatCode="0.000"/>
  </numFmts>
  <fonts count="19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zoomScalePageLayoutView="0" workbookViewId="0" topLeftCell="A1">
      <selection activeCell="L16" sqref="L16"/>
    </sheetView>
  </sheetViews>
  <sheetFormatPr defaultColWidth="9.140625" defaultRowHeight="15"/>
  <sheetData>
    <row r="1" spans="3:60" ht="15"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K1" s="5" t="s">
        <v>37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48</v>
      </c>
      <c r="W1" s="5" t="s">
        <v>49</v>
      </c>
      <c r="X1" s="5" t="s">
        <v>50</v>
      </c>
      <c r="Y1" s="5" t="s">
        <v>51</v>
      </c>
      <c r="Z1" s="5" t="s">
        <v>52</v>
      </c>
      <c r="AA1" s="5" t="s">
        <v>53</v>
      </c>
      <c r="AB1" s="5" t="s">
        <v>54</v>
      </c>
      <c r="AC1" s="5" t="s">
        <v>55</v>
      </c>
      <c r="AD1" s="5" t="s">
        <v>56</v>
      </c>
      <c r="AE1" s="5" t="s">
        <v>57</v>
      </c>
      <c r="AF1" s="5" t="s">
        <v>58</v>
      </c>
      <c r="AG1" s="5" t="s">
        <v>59</v>
      </c>
      <c r="AH1" s="5" t="s">
        <v>60</v>
      </c>
      <c r="AI1" s="5" t="s">
        <v>61</v>
      </c>
      <c r="AJ1" s="5" t="s">
        <v>62</v>
      </c>
      <c r="AK1" s="5" t="s">
        <v>63</v>
      </c>
      <c r="AL1" s="5" t="s">
        <v>64</v>
      </c>
      <c r="AM1" s="5" t="s">
        <v>65</v>
      </c>
      <c r="AN1" s="5" t="s">
        <v>66</v>
      </c>
      <c r="AO1" s="5" t="s">
        <v>67</v>
      </c>
      <c r="AP1" s="5" t="s">
        <v>68</v>
      </c>
      <c r="AQ1" s="5" t="s">
        <v>69</v>
      </c>
      <c r="AR1" s="5" t="s">
        <v>70</v>
      </c>
      <c r="AS1" s="5" t="s">
        <v>71</v>
      </c>
      <c r="AT1" s="5" t="s">
        <v>72</v>
      </c>
      <c r="AU1" s="5" t="s">
        <v>73</v>
      </c>
      <c r="AV1" s="5" t="s">
        <v>74</v>
      </c>
      <c r="AW1" s="5" t="s">
        <v>75</v>
      </c>
      <c r="AX1" s="5" t="s">
        <v>76</v>
      </c>
      <c r="AY1" s="5" t="s">
        <v>77</v>
      </c>
      <c r="AZ1" s="5" t="s">
        <v>78</v>
      </c>
      <c r="BA1" s="5"/>
      <c r="BB1" s="5"/>
      <c r="BC1" s="5" t="s">
        <v>110</v>
      </c>
      <c r="BD1" s="5" t="s">
        <v>111</v>
      </c>
      <c r="BE1" s="5" t="s">
        <v>112</v>
      </c>
      <c r="BF1" s="5" t="s">
        <v>113</v>
      </c>
      <c r="BG1" s="5" t="s">
        <v>114</v>
      </c>
      <c r="BH1" s="5" t="s">
        <v>115</v>
      </c>
    </row>
    <row r="2" spans="1:60" s="1" customFormat="1" ht="15">
      <c r="A2" s="1" t="s">
        <v>12</v>
      </c>
      <c r="C2" s="1" t="s">
        <v>79</v>
      </c>
      <c r="D2" s="1" t="s">
        <v>79</v>
      </c>
      <c r="E2" s="1" t="s">
        <v>79</v>
      </c>
      <c r="F2" s="1" t="s">
        <v>79</v>
      </c>
      <c r="G2" s="1" t="s">
        <v>79</v>
      </c>
      <c r="H2" s="1" t="s">
        <v>79</v>
      </c>
      <c r="K2" s="1" t="s">
        <v>8</v>
      </c>
      <c r="L2" s="1" t="s">
        <v>8</v>
      </c>
      <c r="M2" s="1" t="s">
        <v>8</v>
      </c>
      <c r="N2" s="1" t="s">
        <v>8</v>
      </c>
      <c r="O2" s="1" t="s">
        <v>8</v>
      </c>
      <c r="P2" s="1" t="s">
        <v>8</v>
      </c>
      <c r="Q2" s="1" t="s">
        <v>18</v>
      </c>
      <c r="R2" s="1" t="s">
        <v>18</v>
      </c>
      <c r="S2" s="1" t="s">
        <v>18</v>
      </c>
      <c r="T2" s="1" t="s">
        <v>18</v>
      </c>
      <c r="U2" s="1" t="s">
        <v>18</v>
      </c>
      <c r="V2" s="1" t="s">
        <v>18</v>
      </c>
      <c r="W2" s="1" t="s">
        <v>19</v>
      </c>
      <c r="X2" s="1" t="s">
        <v>19</v>
      </c>
      <c r="Y2" s="1" t="s">
        <v>19</v>
      </c>
      <c r="Z2" s="1" t="s">
        <v>19</v>
      </c>
      <c r="AA2" s="1" t="s">
        <v>19</v>
      </c>
      <c r="AB2" s="1" t="s">
        <v>19</v>
      </c>
      <c r="AC2" s="1" t="s">
        <v>21</v>
      </c>
      <c r="AD2" s="1" t="s">
        <v>21</v>
      </c>
      <c r="AE2" s="1" t="s">
        <v>21</v>
      </c>
      <c r="AF2" s="1" t="s">
        <v>21</v>
      </c>
      <c r="AG2" s="1" t="s">
        <v>21</v>
      </c>
      <c r="AH2" s="1" t="s">
        <v>21</v>
      </c>
      <c r="AI2" s="1" t="s">
        <v>23</v>
      </c>
      <c r="AJ2" s="1" t="s">
        <v>23</v>
      </c>
      <c r="AK2" s="1" t="s">
        <v>23</v>
      </c>
      <c r="AL2" s="1" t="s">
        <v>23</v>
      </c>
      <c r="AM2" s="1" t="s">
        <v>23</v>
      </c>
      <c r="AN2" s="1" t="s">
        <v>23</v>
      </c>
      <c r="AO2" s="1" t="s">
        <v>30</v>
      </c>
      <c r="AP2" s="1" t="s">
        <v>30</v>
      </c>
      <c r="AQ2" s="1" t="s">
        <v>30</v>
      </c>
      <c r="AR2" s="1" t="s">
        <v>30</v>
      </c>
      <c r="AS2" s="1" t="s">
        <v>30</v>
      </c>
      <c r="AT2" s="1" t="s">
        <v>30</v>
      </c>
      <c r="AU2" s="1" t="s">
        <v>27</v>
      </c>
      <c r="AV2" s="1" t="s">
        <v>27</v>
      </c>
      <c r="AW2" s="1" t="s">
        <v>27</v>
      </c>
      <c r="AX2" s="1" t="s">
        <v>27</v>
      </c>
      <c r="AY2" s="1" t="s">
        <v>27</v>
      </c>
      <c r="AZ2" s="1" t="s">
        <v>27</v>
      </c>
      <c r="BC2" s="1" t="s">
        <v>116</v>
      </c>
      <c r="BD2" s="1" t="s">
        <v>116</v>
      </c>
      <c r="BE2" s="1" t="s">
        <v>116</v>
      </c>
      <c r="BF2" s="1" t="s">
        <v>116</v>
      </c>
      <c r="BG2" s="1" t="s">
        <v>116</v>
      </c>
      <c r="BH2" s="1" t="s">
        <v>116</v>
      </c>
    </row>
    <row r="3" spans="1:60" s="1" customFormat="1" ht="15">
      <c r="A3" s="1" t="s">
        <v>11</v>
      </c>
      <c r="C3" s="1" t="s">
        <v>5</v>
      </c>
      <c r="D3" s="1" t="s">
        <v>1</v>
      </c>
      <c r="E3" s="1" t="s">
        <v>0</v>
      </c>
      <c r="F3" s="1" t="s">
        <v>3</v>
      </c>
      <c r="G3" s="1" t="s">
        <v>4</v>
      </c>
      <c r="H3" s="1" t="s">
        <v>2</v>
      </c>
      <c r="K3" s="1" t="s">
        <v>5</v>
      </c>
      <c r="L3" s="1" t="s">
        <v>1</v>
      </c>
      <c r="M3" s="1" t="s">
        <v>0</v>
      </c>
      <c r="N3" s="1" t="s">
        <v>3</v>
      </c>
      <c r="O3" s="1" t="s">
        <v>4</v>
      </c>
      <c r="P3" s="1" t="s">
        <v>2</v>
      </c>
      <c r="Q3" s="1" t="s">
        <v>5</v>
      </c>
      <c r="R3" s="1" t="s">
        <v>1</v>
      </c>
      <c r="S3" s="1" t="s">
        <v>0</v>
      </c>
      <c r="T3" s="1" t="s">
        <v>3</v>
      </c>
      <c r="U3" s="1" t="s">
        <v>4</v>
      </c>
      <c r="V3" s="1" t="s">
        <v>2</v>
      </c>
      <c r="W3" s="1" t="s">
        <v>5</v>
      </c>
      <c r="X3" s="1" t="s">
        <v>1</v>
      </c>
      <c r="Y3" s="1" t="s">
        <v>0</v>
      </c>
      <c r="Z3" s="1" t="s">
        <v>3</v>
      </c>
      <c r="AA3" s="1" t="s">
        <v>4</v>
      </c>
      <c r="AB3" s="1" t="s">
        <v>2</v>
      </c>
      <c r="AC3" s="1" t="s">
        <v>5</v>
      </c>
      <c r="AD3" s="1" t="s">
        <v>1</v>
      </c>
      <c r="AE3" s="1" t="s">
        <v>0</v>
      </c>
      <c r="AF3" s="1" t="s">
        <v>3</v>
      </c>
      <c r="AG3" s="1" t="s">
        <v>4</v>
      </c>
      <c r="AH3" s="1" t="s">
        <v>2</v>
      </c>
      <c r="AI3" s="1" t="s">
        <v>5</v>
      </c>
      <c r="AJ3" s="1" t="s">
        <v>1</v>
      </c>
      <c r="AK3" s="1" t="s">
        <v>0</v>
      </c>
      <c r="AL3" s="1" t="s">
        <v>3</v>
      </c>
      <c r="AM3" s="1" t="s">
        <v>4</v>
      </c>
      <c r="AN3" s="1" t="s">
        <v>2</v>
      </c>
      <c r="AO3" s="1" t="s">
        <v>5</v>
      </c>
      <c r="AP3" s="1" t="s">
        <v>1</v>
      </c>
      <c r="AQ3" s="1" t="s">
        <v>0</v>
      </c>
      <c r="AR3" s="1" t="s">
        <v>3</v>
      </c>
      <c r="AS3" s="1" t="s">
        <v>4</v>
      </c>
      <c r="AT3" s="1" t="s">
        <v>2</v>
      </c>
      <c r="AU3" s="1" t="s">
        <v>5</v>
      </c>
      <c r="AV3" s="1" t="s">
        <v>1</v>
      </c>
      <c r="AW3" s="1" t="s">
        <v>0</v>
      </c>
      <c r="AX3" s="1" t="s">
        <v>3</v>
      </c>
      <c r="AY3" s="1" t="s">
        <v>4</v>
      </c>
      <c r="AZ3" s="1" t="s">
        <v>2</v>
      </c>
      <c r="BA3" s="1" t="s">
        <v>28</v>
      </c>
      <c r="BC3" s="1" t="s">
        <v>5</v>
      </c>
      <c r="BD3" s="1" t="s">
        <v>1</v>
      </c>
      <c r="BE3" s="1" t="s">
        <v>0</v>
      </c>
      <c r="BF3" s="1" t="s">
        <v>3</v>
      </c>
      <c r="BG3" s="1" t="s">
        <v>4</v>
      </c>
      <c r="BH3" s="1" t="s">
        <v>2</v>
      </c>
    </row>
    <row r="4" spans="1:60" s="1" customFormat="1" ht="15">
      <c r="A4" s="1" t="s">
        <v>13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K4" s="1" t="s">
        <v>15</v>
      </c>
      <c r="L4" s="1" t="s">
        <v>15</v>
      </c>
      <c r="M4" s="1" t="s">
        <v>15</v>
      </c>
      <c r="N4" s="1" t="s">
        <v>15</v>
      </c>
      <c r="O4" s="1" t="s">
        <v>15</v>
      </c>
      <c r="P4" s="1" t="s">
        <v>15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15</v>
      </c>
      <c r="AP4" s="1" t="s">
        <v>15</v>
      </c>
      <c r="AQ4" s="1" t="s">
        <v>15</v>
      </c>
      <c r="AR4" s="1" t="s">
        <v>15</v>
      </c>
      <c r="AS4" s="1" t="s">
        <v>15</v>
      </c>
      <c r="AT4" s="1" t="s">
        <v>15</v>
      </c>
      <c r="AU4" s="1" t="s">
        <v>15</v>
      </c>
      <c r="AV4" s="1" t="s">
        <v>15</v>
      </c>
      <c r="AW4" s="1" t="s">
        <v>15</v>
      </c>
      <c r="AX4" s="1" t="s">
        <v>15</v>
      </c>
      <c r="AY4" s="1" t="s">
        <v>15</v>
      </c>
      <c r="AZ4" s="1" t="s">
        <v>15</v>
      </c>
      <c r="BC4" s="1" t="s">
        <v>117</v>
      </c>
      <c r="BD4" s="1" t="s">
        <v>117</v>
      </c>
      <c r="BE4" s="1" t="s">
        <v>117</v>
      </c>
      <c r="BF4" s="1" t="s">
        <v>117</v>
      </c>
      <c r="BG4" s="1" t="s">
        <v>117</v>
      </c>
      <c r="BH4" s="1" t="s">
        <v>117</v>
      </c>
    </row>
    <row r="5" spans="1:60" s="1" customFormat="1" ht="15">
      <c r="A5" s="1" t="s">
        <v>14</v>
      </c>
      <c r="B5"/>
      <c r="K5" s="1" t="s">
        <v>16</v>
      </c>
      <c r="L5" s="1" t="s">
        <v>16</v>
      </c>
      <c r="M5" s="1" t="s">
        <v>16</v>
      </c>
      <c r="N5" s="1" t="s">
        <v>16</v>
      </c>
      <c r="O5" s="1" t="s">
        <v>16</v>
      </c>
      <c r="P5" s="1" t="s">
        <v>16</v>
      </c>
      <c r="Q5" s="1" t="s">
        <v>17</v>
      </c>
      <c r="R5" s="1" t="s">
        <v>17</v>
      </c>
      <c r="S5" s="1" t="s">
        <v>17</v>
      </c>
      <c r="T5" s="1" t="s">
        <v>17</v>
      </c>
      <c r="U5" s="1" t="s">
        <v>17</v>
      </c>
      <c r="V5" s="1" t="s">
        <v>17</v>
      </c>
      <c r="W5" s="1" t="s">
        <v>20</v>
      </c>
      <c r="X5" s="1" t="s">
        <v>20</v>
      </c>
      <c r="Y5" s="1" t="s">
        <v>20</v>
      </c>
      <c r="Z5" s="1" t="s">
        <v>20</v>
      </c>
      <c r="AA5" s="1" t="s">
        <v>20</v>
      </c>
      <c r="AB5" s="1" t="s">
        <v>20</v>
      </c>
      <c r="AC5" s="1" t="s">
        <v>22</v>
      </c>
      <c r="AD5" s="1" t="s">
        <v>22</v>
      </c>
      <c r="AE5" s="1" t="s">
        <v>22</v>
      </c>
      <c r="AF5" s="1" t="s">
        <v>22</v>
      </c>
      <c r="AG5" s="1" t="s">
        <v>22</v>
      </c>
      <c r="AH5" s="1" t="s">
        <v>22</v>
      </c>
      <c r="AI5" s="1" t="s">
        <v>24</v>
      </c>
      <c r="AJ5" s="1" t="s">
        <v>24</v>
      </c>
      <c r="AK5" s="1" t="s">
        <v>24</v>
      </c>
      <c r="AL5" s="1" t="s">
        <v>24</v>
      </c>
      <c r="AM5" s="1" t="s">
        <v>24</v>
      </c>
      <c r="AN5" s="1" t="s">
        <v>24</v>
      </c>
      <c r="AO5" s="1" t="s">
        <v>16</v>
      </c>
      <c r="AP5" s="1" t="s">
        <v>16</v>
      </c>
      <c r="AQ5" s="1" t="s">
        <v>16</v>
      </c>
      <c r="AR5" s="1" t="s">
        <v>16</v>
      </c>
      <c r="AS5" s="1" t="s">
        <v>16</v>
      </c>
      <c r="AT5" s="1" t="s">
        <v>16</v>
      </c>
      <c r="AU5" s="1" t="s">
        <v>16</v>
      </c>
      <c r="AV5" s="1" t="s">
        <v>16</v>
      </c>
      <c r="AW5" s="1" t="s">
        <v>16</v>
      </c>
      <c r="AX5" s="1" t="s">
        <v>16</v>
      </c>
      <c r="AY5" s="1" t="s">
        <v>16</v>
      </c>
      <c r="AZ5" s="1" t="s">
        <v>16</v>
      </c>
      <c r="BC5" s="1" t="s">
        <v>118</v>
      </c>
      <c r="BD5" s="1" t="s">
        <v>118</v>
      </c>
      <c r="BE5" s="1" t="s">
        <v>118</v>
      </c>
      <c r="BF5" s="1" t="s">
        <v>118</v>
      </c>
      <c r="BG5" s="1" t="s">
        <v>118</v>
      </c>
      <c r="BH5" s="1" t="s">
        <v>118</v>
      </c>
    </row>
    <row r="6" spans="1:60" ht="15">
      <c r="A6" s="4">
        <v>38353</v>
      </c>
      <c r="B6" s="2">
        <v>2005</v>
      </c>
      <c r="C6">
        <v>3.56</v>
      </c>
      <c r="D6">
        <v>3.69</v>
      </c>
      <c r="E6">
        <v>3.52</v>
      </c>
      <c r="F6">
        <v>3.71</v>
      </c>
      <c r="G6">
        <v>3.56</v>
      </c>
      <c r="H6">
        <v>3.59</v>
      </c>
      <c r="I6" s="1"/>
      <c r="J6" s="1">
        <v>2005</v>
      </c>
      <c r="K6">
        <v>68.6</v>
      </c>
      <c r="L6">
        <v>100</v>
      </c>
      <c r="M6">
        <v>27.2</v>
      </c>
      <c r="N6">
        <v>105.7</v>
      </c>
      <c r="O6">
        <v>67.7</v>
      </c>
      <c r="P6">
        <v>43.2</v>
      </c>
      <c r="Q6">
        <v>2224400000000</v>
      </c>
      <c r="R6">
        <v>193049664126</v>
      </c>
      <c r="S6">
        <v>162896813609</v>
      </c>
      <c r="T6">
        <v>1436379464263</v>
      </c>
      <c r="U6">
        <v>154268700000</v>
      </c>
      <c r="V6">
        <v>909298000000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82469422</v>
      </c>
      <c r="AD6">
        <v>11092913</v>
      </c>
      <c r="AE6">
        <v>4159914</v>
      </c>
      <c r="AF6">
        <v>57969484</v>
      </c>
      <c r="AG6">
        <v>10503330</v>
      </c>
      <c r="AH6">
        <v>43653155</v>
      </c>
      <c r="AI6">
        <v>66.7322311401367</v>
      </c>
      <c r="AJ6">
        <v>67.0565567016602</v>
      </c>
      <c r="AK6">
        <v>68.3512191772461</v>
      </c>
      <c r="AL6">
        <v>66.2836761474609</v>
      </c>
      <c r="AM6">
        <v>67.2657241821289</v>
      </c>
      <c r="AN6">
        <v>68.752082824707</v>
      </c>
      <c r="AO6" s="3">
        <v>43.6</v>
      </c>
      <c r="AP6" s="3">
        <v>39</v>
      </c>
      <c r="AQ6" s="3">
        <v>35.6</v>
      </c>
      <c r="AR6" s="3">
        <v>43.4</v>
      </c>
      <c r="AS6" s="3">
        <v>40.1</v>
      </c>
      <c r="AT6" s="3">
        <v>39.7</v>
      </c>
      <c r="AU6">
        <v>3.3</v>
      </c>
      <c r="AV6">
        <v>5.2</v>
      </c>
      <c r="AW6">
        <v>-1.6</v>
      </c>
      <c r="AX6">
        <v>4.4</v>
      </c>
      <c r="AY6">
        <v>6.5</v>
      </c>
      <c r="AZ6">
        <v>-1.3</v>
      </c>
      <c r="BA6">
        <v>0</v>
      </c>
      <c r="BC6" s="2"/>
      <c r="BD6" s="2"/>
      <c r="BE6" s="2"/>
      <c r="BF6" s="2"/>
      <c r="BG6" s="2"/>
      <c r="BH6" s="2"/>
    </row>
    <row r="7" spans="1:60" ht="15">
      <c r="A7" s="4">
        <v>38384</v>
      </c>
      <c r="B7" s="2">
        <f>B6+1/12</f>
        <v>2005.0833333333333</v>
      </c>
      <c r="C7">
        <v>3.54</v>
      </c>
      <c r="D7">
        <v>3.69</v>
      </c>
      <c r="E7">
        <v>3.51</v>
      </c>
      <c r="F7">
        <v>3.68</v>
      </c>
      <c r="G7">
        <v>3.55</v>
      </c>
      <c r="H7">
        <v>3.58</v>
      </c>
      <c r="I7" s="1"/>
      <c r="J7" s="1">
        <v>2006</v>
      </c>
      <c r="K7">
        <v>68</v>
      </c>
      <c r="L7">
        <v>106.1</v>
      </c>
      <c r="M7">
        <v>24.6</v>
      </c>
      <c r="N7">
        <v>106.3</v>
      </c>
      <c r="O7">
        <v>69.4</v>
      </c>
      <c r="P7">
        <v>39.7</v>
      </c>
      <c r="Q7">
        <v>2313900000000</v>
      </c>
      <c r="R7">
        <v>208621811088</v>
      </c>
      <c r="S7">
        <v>177573450208</v>
      </c>
      <c r="T7">
        <v>1493031304398</v>
      </c>
      <c r="U7">
        <v>160855400000</v>
      </c>
      <c r="V7">
        <v>985547000000</v>
      </c>
      <c r="W7">
        <v>100.31201245344654</v>
      </c>
      <c r="X7">
        <v>102.42530141083503</v>
      </c>
      <c r="Y7">
        <v>103.32172972458204</v>
      </c>
      <c r="Z7">
        <v>101.70759937821295</v>
      </c>
      <c r="AA7">
        <v>102.78105668875183</v>
      </c>
      <c r="AB7">
        <v>104.14048309158326</v>
      </c>
      <c r="AC7">
        <v>82376451</v>
      </c>
      <c r="AD7">
        <v>11127947</v>
      </c>
      <c r="AE7">
        <v>4274137</v>
      </c>
      <c r="AF7">
        <v>58143979</v>
      </c>
      <c r="AG7">
        <v>10522288</v>
      </c>
      <c r="AH7">
        <v>44397319</v>
      </c>
      <c r="AI7">
        <v>66.4801864624023</v>
      </c>
      <c r="AJ7">
        <v>66.9318771362305</v>
      </c>
      <c r="AK7">
        <v>68.3023910522461</v>
      </c>
      <c r="AL7">
        <v>66.1473159790039</v>
      </c>
      <c r="AM7">
        <v>67.1837692260742</v>
      </c>
      <c r="AN7">
        <v>68.6993713378906</v>
      </c>
      <c r="AO7" s="3">
        <v>43.7</v>
      </c>
      <c r="AP7" s="3">
        <v>39.2</v>
      </c>
      <c r="AQ7" s="3">
        <v>37.4</v>
      </c>
      <c r="AR7" s="3">
        <v>45</v>
      </c>
      <c r="AS7" s="3">
        <v>40.6</v>
      </c>
      <c r="AT7" s="3">
        <v>40.7</v>
      </c>
      <c r="AU7">
        <v>1.6</v>
      </c>
      <c r="AV7">
        <v>5.7</v>
      </c>
      <c r="AW7">
        <v>-2.9</v>
      </c>
      <c r="AX7">
        <v>3.4</v>
      </c>
      <c r="AY7">
        <v>4.6</v>
      </c>
      <c r="AZ7">
        <v>-2.4</v>
      </c>
      <c r="BA7">
        <v>0</v>
      </c>
      <c r="BC7" s="2"/>
      <c r="BD7" s="2"/>
      <c r="BE7" s="2"/>
      <c r="BF7" s="2"/>
      <c r="BG7" s="2"/>
      <c r="BH7" s="2"/>
    </row>
    <row r="8" spans="1:60" ht="15">
      <c r="A8" s="4">
        <v>38412</v>
      </c>
      <c r="B8" s="2">
        <f aca="true" t="shared" si="0" ref="B8:B17">B7+1/12</f>
        <v>2005.1666666666665</v>
      </c>
      <c r="C8">
        <v>3.7</v>
      </c>
      <c r="D8">
        <v>3.92</v>
      </c>
      <c r="E8">
        <v>3.66</v>
      </c>
      <c r="F8">
        <v>3.84</v>
      </c>
      <c r="G8">
        <v>3.7</v>
      </c>
      <c r="H8">
        <v>3.74</v>
      </c>
      <c r="I8" s="1"/>
      <c r="J8" s="1">
        <v>2007</v>
      </c>
      <c r="K8">
        <v>65.2</v>
      </c>
      <c r="L8">
        <v>107.4</v>
      </c>
      <c r="M8">
        <v>24.9</v>
      </c>
      <c r="N8">
        <v>103.3</v>
      </c>
      <c r="O8">
        <v>68.4</v>
      </c>
      <c r="P8">
        <v>36.3</v>
      </c>
      <c r="Q8">
        <v>2428500000000</v>
      </c>
      <c r="R8">
        <v>223160059413</v>
      </c>
      <c r="S8">
        <v>189654740579</v>
      </c>
      <c r="T8">
        <v>1554198903604</v>
      </c>
      <c r="U8">
        <v>169319200000</v>
      </c>
      <c r="V8">
        <v>1053161000000</v>
      </c>
      <c r="W8">
        <v>101.94743486988315</v>
      </c>
      <c r="X8">
        <v>105.82100378930224</v>
      </c>
      <c r="Y8">
        <v>105.12629422107923</v>
      </c>
      <c r="Z8">
        <v>104.12199229157038</v>
      </c>
      <c r="AA8">
        <v>105.68920901161307</v>
      </c>
      <c r="AB8">
        <v>107.5434631776236</v>
      </c>
      <c r="AC8">
        <v>82266372</v>
      </c>
      <c r="AD8">
        <v>11163002</v>
      </c>
      <c r="AE8">
        <v>4398942</v>
      </c>
      <c r="AF8">
        <v>58438310</v>
      </c>
      <c r="AG8">
        <v>10542964</v>
      </c>
      <c r="AH8">
        <v>45226803</v>
      </c>
      <c r="AI8">
        <v>66.2481155395508</v>
      </c>
      <c r="AJ8">
        <v>66.8428344726563</v>
      </c>
      <c r="AK8">
        <v>68.1492309570313</v>
      </c>
      <c r="AL8">
        <v>66.0482177734375</v>
      </c>
      <c r="AM8">
        <v>67.1058502197266</v>
      </c>
      <c r="AN8">
        <v>68.5953903198242</v>
      </c>
      <c r="AO8" s="3">
        <v>43.7</v>
      </c>
      <c r="AP8" s="3">
        <v>40.7</v>
      </c>
      <c r="AQ8" s="3">
        <v>36.9</v>
      </c>
      <c r="AR8" s="3">
        <v>46</v>
      </c>
      <c r="AS8" s="3">
        <v>41.1</v>
      </c>
      <c r="AT8" s="3">
        <v>41.1</v>
      </c>
      <c r="AU8">
        <v>-0.2</v>
      </c>
      <c r="AV8">
        <v>6.5</v>
      </c>
      <c r="AW8">
        <v>-0.2</v>
      </c>
      <c r="AX8">
        <v>1.6</v>
      </c>
      <c r="AY8">
        <v>3.1</v>
      </c>
      <c r="AZ8">
        <v>-2</v>
      </c>
      <c r="BA8">
        <v>0</v>
      </c>
      <c r="BC8" s="2"/>
      <c r="BD8" s="2"/>
      <c r="BE8" s="2"/>
      <c r="BF8" s="2"/>
      <c r="BG8" s="2"/>
      <c r="BH8" s="2"/>
    </row>
    <row r="9" spans="1:60" ht="15">
      <c r="A9" s="4">
        <v>38443</v>
      </c>
      <c r="B9" s="2">
        <f t="shared" si="0"/>
        <v>2005.2499999999998</v>
      </c>
      <c r="C9">
        <v>3.48</v>
      </c>
      <c r="D9">
        <v>3.76</v>
      </c>
      <c r="E9">
        <v>3.46</v>
      </c>
      <c r="F9">
        <v>3.65</v>
      </c>
      <c r="G9">
        <v>3.5</v>
      </c>
      <c r="H9">
        <v>3.53</v>
      </c>
      <c r="I9" s="1"/>
      <c r="J9" s="1">
        <v>2008</v>
      </c>
      <c r="K9">
        <v>66.8</v>
      </c>
      <c r="L9">
        <v>112.9</v>
      </c>
      <c r="M9">
        <v>44.2</v>
      </c>
      <c r="N9">
        <v>106.1</v>
      </c>
      <c r="O9">
        <v>71.7</v>
      </c>
      <c r="P9">
        <v>40.2</v>
      </c>
      <c r="Q9">
        <v>2473800000000</v>
      </c>
      <c r="R9">
        <v>233197667786</v>
      </c>
      <c r="S9">
        <v>180249473781</v>
      </c>
      <c r="T9">
        <v>1575143873521</v>
      </c>
      <c r="U9">
        <v>171983100000</v>
      </c>
      <c r="V9">
        <v>1087788000000</v>
      </c>
      <c r="W9">
        <v>102.73626995659725</v>
      </c>
      <c r="X9">
        <v>110.81915253260648</v>
      </c>
      <c r="Y9">
        <v>102.11908972501091</v>
      </c>
      <c r="Z9">
        <v>106.75956721478153</v>
      </c>
      <c r="AA9">
        <v>107.3611462068798</v>
      </c>
      <c r="AB9">
        <v>110.09765990093739</v>
      </c>
      <c r="AC9">
        <v>82110097</v>
      </c>
      <c r="AD9">
        <v>11186439</v>
      </c>
      <c r="AE9">
        <v>4489544</v>
      </c>
      <c r="AF9">
        <v>58826731</v>
      </c>
      <c r="AG9">
        <v>10558177</v>
      </c>
      <c r="AH9">
        <v>45954106</v>
      </c>
      <c r="AI9">
        <v>66.0470962524414</v>
      </c>
      <c r="AJ9">
        <v>66.7636795043945</v>
      </c>
      <c r="AK9">
        <v>67.9166564941406</v>
      </c>
      <c r="AL9">
        <v>65.9584884643555</v>
      </c>
      <c r="AM9">
        <v>67.0268859863281</v>
      </c>
      <c r="AN9">
        <v>68.4388580322266</v>
      </c>
      <c r="AO9" s="3">
        <v>44</v>
      </c>
      <c r="AP9" s="3">
        <v>40.7</v>
      </c>
      <c r="AQ9" s="3">
        <v>35.4</v>
      </c>
      <c r="AR9" s="3">
        <v>45.9</v>
      </c>
      <c r="AS9" s="3">
        <v>41.1</v>
      </c>
      <c r="AT9" s="3">
        <v>36.9</v>
      </c>
      <c r="AU9">
        <v>0.1</v>
      </c>
      <c r="AV9">
        <v>9.8</v>
      </c>
      <c r="AW9">
        <v>7.4</v>
      </c>
      <c r="AX9">
        <v>2.7</v>
      </c>
      <c r="AY9">
        <v>3.6</v>
      </c>
      <c r="AZ9">
        <v>4.5</v>
      </c>
      <c r="BA9">
        <v>0</v>
      </c>
      <c r="BC9" s="2">
        <v>6.27</v>
      </c>
      <c r="BD9" s="2">
        <v>8.4</v>
      </c>
      <c r="BE9" s="2">
        <v>4.31</v>
      </c>
      <c r="BF9" s="2">
        <v>6.8</v>
      </c>
      <c r="BG9" s="2">
        <v>6.187</v>
      </c>
      <c r="BH9" s="2">
        <v>6.6</v>
      </c>
    </row>
    <row r="10" spans="1:60" ht="15">
      <c r="A10" s="4">
        <v>38473</v>
      </c>
      <c r="B10" s="2">
        <f t="shared" si="0"/>
        <v>2005.333333333333</v>
      </c>
      <c r="C10">
        <v>3.3</v>
      </c>
      <c r="D10">
        <v>3.6</v>
      </c>
      <c r="E10">
        <v>3.28</v>
      </c>
      <c r="F10">
        <v>3.55</v>
      </c>
      <c r="G10">
        <v>3.35</v>
      </c>
      <c r="H10">
        <v>3.36</v>
      </c>
      <c r="I10" s="1"/>
      <c r="J10" s="1">
        <v>2009</v>
      </c>
      <c r="K10">
        <v>74.6</v>
      </c>
      <c r="L10">
        <v>129.7</v>
      </c>
      <c r="M10">
        <v>64.4</v>
      </c>
      <c r="N10">
        <v>116.4</v>
      </c>
      <c r="O10">
        <v>83.7</v>
      </c>
      <c r="P10">
        <v>54</v>
      </c>
      <c r="Q10">
        <v>2374200000000</v>
      </c>
      <c r="R10">
        <v>231081231863</v>
      </c>
      <c r="S10">
        <v>162283540711</v>
      </c>
      <c r="T10">
        <v>1519695116035</v>
      </c>
      <c r="U10">
        <v>168529200000</v>
      </c>
      <c r="V10">
        <v>1046894000000</v>
      </c>
      <c r="W10">
        <v>103.94857838694784</v>
      </c>
      <c r="X10">
        <v>113.36937382338866</v>
      </c>
      <c r="Y10">
        <v>98.21083080751329</v>
      </c>
      <c r="Z10">
        <v>108.98971914822233</v>
      </c>
      <c r="AA10">
        <v>108.35642736577584</v>
      </c>
      <c r="AB10">
        <v>110.18122508778502</v>
      </c>
      <c r="AC10">
        <v>81902307</v>
      </c>
      <c r="AD10">
        <v>11187085</v>
      </c>
      <c r="AE10">
        <v>4535375</v>
      </c>
      <c r="AF10">
        <v>59095365</v>
      </c>
      <c r="AG10">
        <v>10568247</v>
      </c>
      <c r="AH10">
        <v>46362946</v>
      </c>
      <c r="AI10">
        <v>65.8894500732422</v>
      </c>
      <c r="AJ10">
        <v>66.6567077636719</v>
      </c>
      <c r="AK10">
        <v>67.6373825073242</v>
      </c>
      <c r="AL10">
        <v>65.8400192260742</v>
      </c>
      <c r="AM10">
        <v>66.9387969970703</v>
      </c>
      <c r="AN10">
        <v>68.2292938232422</v>
      </c>
      <c r="AO10" s="3">
        <v>45.2</v>
      </c>
      <c r="AP10" s="3">
        <v>38.3</v>
      </c>
      <c r="AQ10" s="3">
        <v>34.5</v>
      </c>
      <c r="AR10" s="3">
        <v>46.5</v>
      </c>
      <c r="AS10" s="3">
        <v>39.6</v>
      </c>
      <c r="AT10" s="3">
        <v>35.1</v>
      </c>
      <c r="AU10">
        <v>3.1</v>
      </c>
      <c r="AV10">
        <v>15.7</v>
      </c>
      <c r="AW10">
        <v>13.7</v>
      </c>
      <c r="AX10">
        <v>5.5</v>
      </c>
      <c r="AY10">
        <v>10.2</v>
      </c>
      <c r="AZ10">
        <v>11.1</v>
      </c>
      <c r="BA10">
        <v>0</v>
      </c>
      <c r="BC10" s="2">
        <v>5.886</v>
      </c>
      <c r="BD10" s="2">
        <v>7.9</v>
      </c>
      <c r="BE10" s="2">
        <v>5.62</v>
      </c>
      <c r="BF10" s="2">
        <v>7.1</v>
      </c>
      <c r="BG10" s="2">
        <v>6.056</v>
      </c>
      <c r="BH10" s="2">
        <v>6.4</v>
      </c>
    </row>
    <row r="11" spans="1:60" ht="15">
      <c r="A11" s="4">
        <v>38504</v>
      </c>
      <c r="B11" s="2">
        <f t="shared" si="0"/>
        <v>2005.4166666666663</v>
      </c>
      <c r="C11">
        <v>3.13</v>
      </c>
      <c r="D11">
        <v>3.44</v>
      </c>
      <c r="E11">
        <v>3.13</v>
      </c>
      <c r="F11">
        <v>3.41</v>
      </c>
      <c r="G11">
        <v>3.19</v>
      </c>
      <c r="H11">
        <v>3.18</v>
      </c>
      <c r="I11" s="1"/>
      <c r="J11" s="1">
        <v>2010</v>
      </c>
      <c r="K11">
        <v>82.5</v>
      </c>
      <c r="L11">
        <v>148.3</v>
      </c>
      <c r="M11">
        <v>91.2</v>
      </c>
      <c r="N11">
        <v>119.3</v>
      </c>
      <c r="O11">
        <v>94</v>
      </c>
      <c r="P11">
        <v>61.7</v>
      </c>
      <c r="Q11">
        <v>2495000000000</v>
      </c>
      <c r="R11">
        <v>222151497760</v>
      </c>
      <c r="S11">
        <v>158096741466</v>
      </c>
      <c r="T11">
        <v>1551885608176</v>
      </c>
      <c r="U11">
        <v>172859500000</v>
      </c>
      <c r="V11">
        <v>1045620000000</v>
      </c>
      <c r="W11">
        <v>105.02348148252914</v>
      </c>
      <c r="X11">
        <v>114.6566930514517</v>
      </c>
      <c r="Y11">
        <v>96.70519593988848</v>
      </c>
      <c r="Z11">
        <v>109.41286240257068</v>
      </c>
      <c r="AA11">
        <v>109.02935363459734</v>
      </c>
      <c r="AB11">
        <v>110.26907166368822</v>
      </c>
      <c r="AC11">
        <v>81776930</v>
      </c>
      <c r="AD11">
        <v>11153454</v>
      </c>
      <c r="AE11">
        <v>4560155</v>
      </c>
      <c r="AF11">
        <v>59277417</v>
      </c>
      <c r="AG11">
        <v>10573100</v>
      </c>
      <c r="AH11">
        <v>46576897</v>
      </c>
      <c r="AI11">
        <v>65.7811431884766</v>
      </c>
      <c r="AJ11">
        <v>66.4959030151367</v>
      </c>
      <c r="AK11">
        <v>67.3368759155273</v>
      </c>
      <c r="AL11">
        <v>65.6673431396484</v>
      </c>
      <c r="AM11">
        <v>66.8363265991211</v>
      </c>
      <c r="AN11">
        <v>67.9689865112305</v>
      </c>
      <c r="AO11" s="3">
        <v>43.7</v>
      </c>
      <c r="AP11" s="3">
        <v>40.4</v>
      </c>
      <c r="AQ11" s="3">
        <v>34.9</v>
      </c>
      <c r="AR11" s="3">
        <v>46.1</v>
      </c>
      <c r="AS11" s="3">
        <v>41.6</v>
      </c>
      <c r="AT11" s="3">
        <v>36.7</v>
      </c>
      <c r="AU11">
        <v>4.2</v>
      </c>
      <c r="AV11">
        <v>10.9</v>
      </c>
      <c r="AW11">
        <v>30.6</v>
      </c>
      <c r="AX11">
        <v>4.5</v>
      </c>
      <c r="AY11">
        <v>9.8</v>
      </c>
      <c r="AZ11">
        <v>9.6</v>
      </c>
      <c r="BA11">
        <v>0</v>
      </c>
      <c r="BC11" s="2">
        <v>5.94</v>
      </c>
      <c r="BD11" s="2">
        <v>7.1</v>
      </c>
      <c r="BE11" s="2">
        <v>5.91</v>
      </c>
      <c r="BF11" s="2">
        <v>7.2</v>
      </c>
      <c r="BG11" s="2">
        <v>5.773</v>
      </c>
      <c r="BH11" s="2">
        <v>6.6</v>
      </c>
    </row>
    <row r="12" spans="1:53" ht="15">
      <c r="A12" s="4">
        <v>38534</v>
      </c>
      <c r="B12" s="2">
        <f t="shared" si="0"/>
        <v>2005.4999999999995</v>
      </c>
      <c r="C12">
        <v>3.2</v>
      </c>
      <c r="D12">
        <v>3.46</v>
      </c>
      <c r="E12">
        <v>3.18</v>
      </c>
      <c r="F12">
        <v>3.44</v>
      </c>
      <c r="G12">
        <v>3.35</v>
      </c>
      <c r="H12">
        <v>3.22</v>
      </c>
      <c r="I12" s="1"/>
      <c r="J12" s="1">
        <v>2011</v>
      </c>
      <c r="K12">
        <v>80</v>
      </c>
      <c r="L12">
        <v>170.3</v>
      </c>
      <c r="M12">
        <v>104.1</v>
      </c>
      <c r="N12">
        <v>120.7</v>
      </c>
      <c r="O12">
        <v>108.2</v>
      </c>
      <c r="P12">
        <v>70.5</v>
      </c>
      <c r="Q12">
        <v>2609900000000</v>
      </c>
      <c r="R12">
        <v>208531701290</v>
      </c>
      <c r="S12">
        <v>162599735412</v>
      </c>
      <c r="T12">
        <v>1579946416221</v>
      </c>
      <c r="U12">
        <v>171126200000</v>
      </c>
      <c r="V12">
        <v>1046327000000</v>
      </c>
      <c r="W12">
        <v>106.31616173815482</v>
      </c>
      <c r="X12">
        <v>115.86005801489587</v>
      </c>
      <c r="Y12">
        <v>97.3484135942842</v>
      </c>
      <c r="Z12">
        <v>110.89276756287107</v>
      </c>
      <c r="AA12">
        <v>109.30290533311353</v>
      </c>
      <c r="AB12">
        <v>110.28814997777732</v>
      </c>
      <c r="AC12">
        <v>81797673</v>
      </c>
      <c r="AD12">
        <v>11123213</v>
      </c>
      <c r="AE12">
        <v>4576794</v>
      </c>
      <c r="AF12">
        <v>59379449</v>
      </c>
      <c r="AG12">
        <v>10557560</v>
      </c>
      <c r="AH12">
        <v>46742697</v>
      </c>
      <c r="AI12">
        <v>65.7322235107422</v>
      </c>
      <c r="AJ12">
        <v>66.2733993530273</v>
      </c>
      <c r="AK12">
        <v>67.0234680175781</v>
      </c>
      <c r="AL12">
        <v>65.4283447265625</v>
      </c>
      <c r="AM12">
        <v>66.7168502807617</v>
      </c>
      <c r="AN12">
        <v>67.6529083251953</v>
      </c>
      <c r="AO12" s="3">
        <v>44.3</v>
      </c>
      <c r="AP12" s="3">
        <v>42.2</v>
      </c>
      <c r="AQ12" s="3">
        <v>34</v>
      </c>
      <c r="AR12" s="3">
        <v>46.1</v>
      </c>
      <c r="AS12" s="3">
        <v>45</v>
      </c>
      <c r="AT12" s="3">
        <v>36.2</v>
      </c>
      <c r="AU12">
        <v>0.8</v>
      </c>
      <c r="AV12">
        <v>9.6</v>
      </c>
      <c r="AW12">
        <v>13.1</v>
      </c>
      <c r="AX12">
        <v>3.7</v>
      </c>
      <c r="AY12">
        <v>4.3</v>
      </c>
      <c r="AZ12">
        <v>9.6</v>
      </c>
      <c r="BA12">
        <v>0</v>
      </c>
    </row>
    <row r="13" spans="1:53" ht="15">
      <c r="A13" s="4">
        <v>38565</v>
      </c>
      <c r="B13" s="2">
        <f t="shared" si="0"/>
        <v>2005.5833333333328</v>
      </c>
      <c r="C13">
        <v>3.23</v>
      </c>
      <c r="D13">
        <v>3.47</v>
      </c>
      <c r="E13">
        <v>3.22</v>
      </c>
      <c r="F13">
        <v>3.45</v>
      </c>
      <c r="G13">
        <v>3.39</v>
      </c>
      <c r="H13">
        <v>3.23</v>
      </c>
      <c r="I13" s="1"/>
      <c r="J13" s="1">
        <v>2012</v>
      </c>
      <c r="K13">
        <v>81</v>
      </c>
      <c r="L13">
        <v>157.2</v>
      </c>
      <c r="M13">
        <v>117.4</v>
      </c>
      <c r="N13">
        <v>127</v>
      </c>
      <c r="O13">
        <v>124.1</v>
      </c>
      <c r="P13">
        <v>86</v>
      </c>
      <c r="Q13">
        <v>2666400000000</v>
      </c>
      <c r="R13">
        <v>193347017826</v>
      </c>
      <c r="S13">
        <v>163938269928</v>
      </c>
      <c r="T13">
        <v>1566911582615</v>
      </c>
      <c r="U13">
        <v>165107400000</v>
      </c>
      <c r="V13">
        <v>1029279000000</v>
      </c>
      <c r="W13">
        <v>107.87484420775199</v>
      </c>
      <c r="X13">
        <v>115.47513633863629</v>
      </c>
      <c r="Y13">
        <v>97.99590855965704</v>
      </c>
      <c r="Z13">
        <v>112.6449562469078</v>
      </c>
      <c r="AA13">
        <v>108.97912328917204</v>
      </c>
      <c r="AB13">
        <v>110.30175981874073</v>
      </c>
      <c r="AC13">
        <v>80425823</v>
      </c>
      <c r="AD13">
        <v>11092771</v>
      </c>
      <c r="AE13">
        <v>4586897</v>
      </c>
      <c r="AF13">
        <v>59539717</v>
      </c>
      <c r="AG13">
        <v>10514844</v>
      </c>
      <c r="AH13">
        <v>46761264</v>
      </c>
      <c r="AI13">
        <v>65.7331237792969</v>
      </c>
      <c r="AJ13">
        <v>66.0011291503906</v>
      </c>
      <c r="AK13">
        <v>66.6987609863281</v>
      </c>
      <c r="AL13">
        <v>65.1346054077148</v>
      </c>
      <c r="AM13">
        <v>66.5839233398438</v>
      </c>
      <c r="AN13">
        <v>67.2879867553711</v>
      </c>
      <c r="AO13" s="3">
        <v>44.8</v>
      </c>
      <c r="AP13" s="3">
        <v>44.4</v>
      </c>
      <c r="AQ13" s="3">
        <v>34.5</v>
      </c>
      <c r="AR13" s="3">
        <v>47.7</v>
      </c>
      <c r="AS13" s="3">
        <v>40.9</v>
      </c>
      <c r="AT13" s="3">
        <v>37.2</v>
      </c>
      <c r="AU13">
        <v>-0.1</v>
      </c>
      <c r="AV13">
        <v>8.9</v>
      </c>
      <c r="AW13">
        <v>8.2</v>
      </c>
      <c r="AX13">
        <v>3</v>
      </c>
      <c r="AY13">
        <v>6.4</v>
      </c>
      <c r="AZ13">
        <v>10.6</v>
      </c>
      <c r="BA13">
        <v>0</v>
      </c>
    </row>
    <row r="14" spans="1:53" ht="15">
      <c r="A14" s="4">
        <v>38596</v>
      </c>
      <c r="B14" s="2">
        <f t="shared" si="0"/>
        <v>2005.666666666666</v>
      </c>
      <c r="C14">
        <v>3.07</v>
      </c>
      <c r="D14">
        <v>3.3</v>
      </c>
      <c r="E14">
        <v>3.04</v>
      </c>
      <c r="F14">
        <v>3.29</v>
      </c>
      <c r="G14">
        <v>3.23</v>
      </c>
      <c r="H14">
        <v>3.09</v>
      </c>
      <c r="I14" s="1"/>
      <c r="J14" s="1">
        <v>2013</v>
      </c>
      <c r="K14">
        <v>78.4</v>
      </c>
      <c r="L14">
        <v>175.1</v>
      </c>
      <c r="M14">
        <v>123.7</v>
      </c>
      <c r="N14">
        <v>132.6</v>
      </c>
      <c r="O14">
        <v>129</v>
      </c>
      <c r="P14">
        <v>93.9</v>
      </c>
      <c r="Q14">
        <v>2737600000000</v>
      </c>
      <c r="R14">
        <v>182054195563</v>
      </c>
      <c r="S14">
        <v>164050000000</v>
      </c>
      <c r="T14">
        <v>1560023802721</v>
      </c>
      <c r="U14">
        <v>165711700000</v>
      </c>
      <c r="V14">
        <v>1022988000000</v>
      </c>
      <c r="W14">
        <v>110.27902333132884</v>
      </c>
      <c r="X14">
        <v>113.09033750199471</v>
      </c>
      <c r="Y14">
        <v>98.3968604831878</v>
      </c>
      <c r="Z14">
        <v>114.26847346433632</v>
      </c>
      <c r="AA14">
        <v>110.92225574401846</v>
      </c>
      <c r="AB14">
        <v>110.98459976497747</v>
      </c>
      <c r="AC14">
        <v>80621788</v>
      </c>
      <c r="AD14">
        <v>11032328</v>
      </c>
      <c r="AE14">
        <v>4595281</v>
      </c>
      <c r="AF14">
        <v>59831093</v>
      </c>
      <c r="AG14">
        <v>10459806</v>
      </c>
      <c r="AH14">
        <v>46647421</v>
      </c>
      <c r="AI14">
        <v>65.772526489839</v>
      </c>
      <c r="AJ14">
        <v>65.6813314893346</v>
      </c>
      <c r="AK14">
        <v>66.334909025446</v>
      </c>
      <c r="AL14">
        <v>64.8099860244937</v>
      </c>
      <c r="AM14">
        <v>66.4586380517029</v>
      </c>
      <c r="AN14">
        <v>66.8855429659916</v>
      </c>
      <c r="AO14" s="3">
        <v>44.7</v>
      </c>
      <c r="AP14" s="3">
        <v>45.8</v>
      </c>
      <c r="AQ14" s="3">
        <v>35.9</v>
      </c>
      <c r="AR14" s="3">
        <v>47.7</v>
      </c>
      <c r="AS14" s="3">
        <v>43.7</v>
      </c>
      <c r="AT14" s="3">
        <v>37.8</v>
      </c>
      <c r="AU14">
        <v>0</v>
      </c>
      <c r="AV14">
        <v>12.7</v>
      </c>
      <c r="AW14">
        <v>7.2</v>
      </c>
      <c r="AX14">
        <v>3</v>
      </c>
      <c r="AY14">
        <v>4.9</v>
      </c>
      <c r="AZ14">
        <v>7.1</v>
      </c>
      <c r="BA14">
        <v>0</v>
      </c>
    </row>
    <row r="15" spans="1:8" ht="15">
      <c r="A15" s="4">
        <v>38626</v>
      </c>
      <c r="B15" s="2">
        <f t="shared" si="0"/>
        <v>2005.7499999999993</v>
      </c>
      <c r="C15">
        <v>3.24</v>
      </c>
      <c r="D15">
        <v>3.45</v>
      </c>
      <c r="E15">
        <v>3.19</v>
      </c>
      <c r="F15">
        <v>3.44</v>
      </c>
      <c r="G15">
        <v>3.39</v>
      </c>
      <c r="H15">
        <v>3.28</v>
      </c>
    </row>
    <row r="16" spans="1:40" ht="15">
      <c r="A16" s="4">
        <v>38657</v>
      </c>
      <c r="B16" s="2">
        <f t="shared" si="0"/>
        <v>2005.8333333333326</v>
      </c>
      <c r="C16">
        <v>3.45</v>
      </c>
      <c r="D16">
        <v>3.67</v>
      </c>
      <c r="E16">
        <v>3.4</v>
      </c>
      <c r="F16">
        <v>3.66</v>
      </c>
      <c r="G16">
        <v>3.58</v>
      </c>
      <c r="H16">
        <v>3.48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8" ht="15">
      <c r="A17" s="4">
        <v>38687</v>
      </c>
      <c r="B17" s="2">
        <f t="shared" si="0"/>
        <v>2005.9166666666658</v>
      </c>
      <c r="C17">
        <v>3.34</v>
      </c>
      <c r="D17">
        <v>3.57</v>
      </c>
      <c r="E17">
        <v>3.36</v>
      </c>
      <c r="F17">
        <v>3.55</v>
      </c>
      <c r="G17">
        <v>3.46</v>
      </c>
      <c r="H17">
        <v>3.37</v>
      </c>
    </row>
    <row r="18" spans="1:8" ht="15">
      <c r="A18" s="4">
        <v>38718</v>
      </c>
      <c r="B18" s="2">
        <f>B6+1</f>
        <v>2006</v>
      </c>
      <c r="C18">
        <v>3.32</v>
      </c>
      <c r="D18">
        <v>3.6</v>
      </c>
      <c r="E18">
        <v>3.32</v>
      </c>
      <c r="F18">
        <v>3.54</v>
      </c>
      <c r="G18">
        <v>3.45</v>
      </c>
      <c r="H18">
        <v>3.33</v>
      </c>
    </row>
    <row r="19" spans="1:28" ht="15">
      <c r="A19" s="4">
        <v>38749</v>
      </c>
      <c r="B19" s="2">
        <f aca="true" t="shared" si="1" ref="B19:B82">B7+1</f>
        <v>2006.0833333333333</v>
      </c>
      <c r="C19">
        <v>3.47</v>
      </c>
      <c r="D19">
        <v>3.77</v>
      </c>
      <c r="E19">
        <v>3.47</v>
      </c>
      <c r="F19">
        <v>3.7</v>
      </c>
      <c r="G19">
        <v>3.6</v>
      </c>
      <c r="H19">
        <v>3.48</v>
      </c>
      <c r="W19" s="1"/>
      <c r="X19" s="1"/>
      <c r="Y19" s="1"/>
      <c r="Z19" s="1"/>
      <c r="AA19" s="1"/>
      <c r="AB19" s="1"/>
    </row>
    <row r="20" spans="1:28" ht="15">
      <c r="A20" s="4">
        <v>38777</v>
      </c>
      <c r="B20" s="2">
        <f t="shared" si="1"/>
        <v>2006.1666666666665</v>
      </c>
      <c r="C20">
        <v>3.64</v>
      </c>
      <c r="D20">
        <v>3.95</v>
      </c>
      <c r="E20">
        <v>3.65</v>
      </c>
      <c r="F20">
        <v>3.92</v>
      </c>
      <c r="G20">
        <v>3.77</v>
      </c>
      <c r="H20">
        <v>3.66</v>
      </c>
      <c r="X20" s="1"/>
      <c r="Y20" s="1"/>
      <c r="Z20" s="1"/>
      <c r="AA20" s="1"/>
      <c r="AB20" s="1"/>
    </row>
    <row r="21" spans="1:8" ht="15">
      <c r="A21" s="4">
        <v>38808</v>
      </c>
      <c r="B21" s="2">
        <f t="shared" si="1"/>
        <v>2006.2499999999998</v>
      </c>
      <c r="C21">
        <v>3.89</v>
      </c>
      <c r="D21">
        <v>4.23</v>
      </c>
      <c r="E21">
        <v>3.9</v>
      </c>
      <c r="F21">
        <v>4.22</v>
      </c>
      <c r="G21">
        <v>4.03</v>
      </c>
      <c r="H21">
        <v>3.92</v>
      </c>
    </row>
    <row r="22" spans="1:8" ht="15">
      <c r="A22" s="4">
        <v>38838</v>
      </c>
      <c r="B22" s="2">
        <f t="shared" si="1"/>
        <v>2006.333333333333</v>
      </c>
      <c r="C22">
        <v>3.96</v>
      </c>
      <c r="D22">
        <v>4.3</v>
      </c>
      <c r="E22">
        <v>3.96</v>
      </c>
      <c r="F22">
        <v>4.29</v>
      </c>
      <c r="G22">
        <v>4.07</v>
      </c>
      <c r="H22">
        <v>3.99</v>
      </c>
    </row>
    <row r="23" spans="1:8" ht="15">
      <c r="A23" s="4">
        <v>38869</v>
      </c>
      <c r="B23" s="2">
        <f t="shared" si="1"/>
        <v>2006.4166666666663</v>
      </c>
      <c r="C23">
        <v>3.96</v>
      </c>
      <c r="D23">
        <v>4.31</v>
      </c>
      <c r="E23">
        <v>3.98</v>
      </c>
      <c r="F23">
        <v>4.3</v>
      </c>
      <c r="G23">
        <v>4.1</v>
      </c>
      <c r="H23">
        <v>3.99</v>
      </c>
    </row>
    <row r="24" spans="1:8" ht="15">
      <c r="A24" s="4">
        <v>38899</v>
      </c>
      <c r="B24" s="2">
        <f t="shared" si="1"/>
        <v>2006.4999999999995</v>
      </c>
      <c r="C24">
        <v>4.01</v>
      </c>
      <c r="D24">
        <v>4.33</v>
      </c>
      <c r="E24">
        <v>4</v>
      </c>
      <c r="F24">
        <v>4.31</v>
      </c>
      <c r="G24">
        <v>4.14</v>
      </c>
      <c r="H24">
        <v>4.02</v>
      </c>
    </row>
    <row r="25" spans="1:8" ht="15">
      <c r="A25" s="4">
        <v>38930</v>
      </c>
      <c r="B25" s="2">
        <f t="shared" si="1"/>
        <v>2006.5833333333328</v>
      </c>
      <c r="C25">
        <v>3.88</v>
      </c>
      <c r="D25">
        <v>4.19</v>
      </c>
      <c r="E25">
        <v>3.88</v>
      </c>
      <c r="F25">
        <v>4.17</v>
      </c>
      <c r="G25">
        <v>4.06</v>
      </c>
      <c r="H25">
        <v>3.89</v>
      </c>
    </row>
    <row r="26" spans="1:8" ht="15">
      <c r="A26" s="4">
        <v>38961</v>
      </c>
      <c r="B26" s="2">
        <f t="shared" si="1"/>
        <v>2006.666666666666</v>
      </c>
      <c r="C26">
        <v>3.75</v>
      </c>
      <c r="D26">
        <v>4.06</v>
      </c>
      <c r="E26">
        <v>3.76</v>
      </c>
      <c r="F26">
        <v>4.04</v>
      </c>
      <c r="G26">
        <v>3.93</v>
      </c>
      <c r="H26">
        <v>3.76</v>
      </c>
    </row>
    <row r="27" spans="1:8" ht="15">
      <c r="A27" s="4">
        <v>38991</v>
      </c>
      <c r="B27" s="2">
        <f t="shared" si="1"/>
        <v>2006.7499999999993</v>
      </c>
      <c r="C27">
        <v>3.79</v>
      </c>
      <c r="D27">
        <v>4.08</v>
      </c>
      <c r="E27">
        <v>3.78</v>
      </c>
      <c r="F27">
        <v>4.07</v>
      </c>
      <c r="G27">
        <v>3.98</v>
      </c>
      <c r="H27">
        <v>3.81</v>
      </c>
    </row>
    <row r="28" spans="1:8" ht="15">
      <c r="A28" s="4">
        <v>39022</v>
      </c>
      <c r="B28" s="2">
        <f t="shared" si="1"/>
        <v>2006.8333333333326</v>
      </c>
      <c r="C28">
        <v>3.71</v>
      </c>
      <c r="D28">
        <v>3.98</v>
      </c>
      <c r="E28">
        <v>3.72</v>
      </c>
      <c r="F28">
        <v>3.97</v>
      </c>
      <c r="G28">
        <v>3.89</v>
      </c>
      <c r="H28">
        <v>3.75</v>
      </c>
    </row>
    <row r="29" spans="1:8" ht="15">
      <c r="A29" s="4">
        <v>39052</v>
      </c>
      <c r="B29" s="2">
        <f t="shared" si="1"/>
        <v>2006.9166666666658</v>
      </c>
      <c r="C29">
        <v>3.77</v>
      </c>
      <c r="D29">
        <v>4.04</v>
      </c>
      <c r="E29">
        <v>3.76</v>
      </c>
      <c r="F29">
        <v>4.04</v>
      </c>
      <c r="G29">
        <v>3.96</v>
      </c>
      <c r="H29">
        <v>3.82</v>
      </c>
    </row>
    <row r="30" spans="1:8" ht="15">
      <c r="A30" s="4">
        <v>39083</v>
      </c>
      <c r="B30" s="2">
        <f t="shared" si="1"/>
        <v>2007</v>
      </c>
      <c r="C30">
        <v>4.02</v>
      </c>
      <c r="D30">
        <v>4.28</v>
      </c>
      <c r="E30">
        <v>4.04</v>
      </c>
      <c r="F30">
        <v>4.26</v>
      </c>
      <c r="G30">
        <v>4.18</v>
      </c>
      <c r="H30">
        <v>4.07</v>
      </c>
    </row>
    <row r="31" spans="1:8" ht="15">
      <c r="A31" s="4">
        <v>39114</v>
      </c>
      <c r="B31" s="2">
        <f t="shared" si="1"/>
        <v>2007.0833333333333</v>
      </c>
      <c r="C31">
        <v>4.05</v>
      </c>
      <c r="D31">
        <v>4.3</v>
      </c>
      <c r="E31">
        <v>4.07</v>
      </c>
      <c r="F31">
        <v>4.28</v>
      </c>
      <c r="G31">
        <v>4.19</v>
      </c>
      <c r="H31">
        <v>4.1</v>
      </c>
    </row>
    <row r="32" spans="1:8" ht="15">
      <c r="A32" s="4">
        <v>39142</v>
      </c>
      <c r="B32" s="2">
        <f t="shared" si="1"/>
        <v>2007.1666666666665</v>
      </c>
      <c r="C32">
        <v>3.94</v>
      </c>
      <c r="D32">
        <v>4.2</v>
      </c>
      <c r="E32">
        <v>3.97</v>
      </c>
      <c r="F32">
        <v>4.18</v>
      </c>
      <c r="G32">
        <v>4.1</v>
      </c>
      <c r="H32">
        <v>4.01</v>
      </c>
    </row>
    <row r="33" spans="1:8" ht="15">
      <c r="A33" s="4">
        <v>39173</v>
      </c>
      <c r="B33" s="2">
        <f t="shared" si="1"/>
        <v>2007.2499999999998</v>
      </c>
      <c r="C33">
        <v>4.15</v>
      </c>
      <c r="D33">
        <v>4.4</v>
      </c>
      <c r="E33">
        <v>4.19</v>
      </c>
      <c r="F33">
        <v>4.37</v>
      </c>
      <c r="G33">
        <v>4.3</v>
      </c>
      <c r="H33">
        <v>4.21</v>
      </c>
    </row>
    <row r="34" spans="1:8" ht="15">
      <c r="A34" s="4">
        <v>39203</v>
      </c>
      <c r="B34" s="2">
        <f t="shared" si="1"/>
        <v>2007.333333333333</v>
      </c>
      <c r="C34">
        <v>4.28</v>
      </c>
      <c r="D34">
        <v>4.51</v>
      </c>
      <c r="E34">
        <v>4.32</v>
      </c>
      <c r="F34">
        <v>4.49</v>
      </c>
      <c r="G34">
        <v>4.44</v>
      </c>
      <c r="H34">
        <v>4.34</v>
      </c>
    </row>
    <row r="35" spans="1:8" ht="15">
      <c r="A35" s="4">
        <v>39234</v>
      </c>
      <c r="B35" s="2">
        <f t="shared" si="1"/>
        <v>2007.4166666666663</v>
      </c>
      <c r="C35">
        <v>4.56</v>
      </c>
      <c r="D35">
        <v>4.8</v>
      </c>
      <c r="E35">
        <v>4.62</v>
      </c>
      <c r="F35">
        <v>4.77</v>
      </c>
      <c r="G35">
        <v>4.75</v>
      </c>
      <c r="H35">
        <v>4.62</v>
      </c>
    </row>
    <row r="36" spans="1:8" ht="15">
      <c r="A36" s="4">
        <v>39264</v>
      </c>
      <c r="B36" s="2">
        <f t="shared" si="1"/>
        <v>2007.4999999999995</v>
      </c>
      <c r="C36">
        <v>4.5</v>
      </c>
      <c r="D36">
        <v>4.79</v>
      </c>
      <c r="E36">
        <v>4.59</v>
      </c>
      <c r="F36">
        <v>4.76</v>
      </c>
      <c r="G36">
        <v>4.73</v>
      </c>
      <c r="H36">
        <v>4.6</v>
      </c>
    </row>
    <row r="37" spans="1:8" ht="15">
      <c r="A37" s="4">
        <v>39295</v>
      </c>
      <c r="B37" s="2">
        <f t="shared" si="1"/>
        <v>2007.5833333333328</v>
      </c>
      <c r="C37">
        <v>4.3</v>
      </c>
      <c r="D37">
        <v>4.62</v>
      </c>
      <c r="E37">
        <v>4.4</v>
      </c>
      <c r="F37">
        <v>4.58</v>
      </c>
      <c r="G37">
        <v>4.56</v>
      </c>
      <c r="H37">
        <v>4.4</v>
      </c>
    </row>
    <row r="38" spans="1:8" ht="15">
      <c r="A38" s="4">
        <v>39326</v>
      </c>
      <c r="B38" s="2">
        <f t="shared" si="1"/>
        <v>2007.666666666666</v>
      </c>
      <c r="C38">
        <v>4.22</v>
      </c>
      <c r="D38">
        <v>4.56</v>
      </c>
      <c r="E38">
        <v>4.32</v>
      </c>
      <c r="F38">
        <v>4.57</v>
      </c>
      <c r="G38">
        <v>4.5</v>
      </c>
      <c r="H38">
        <v>4.36</v>
      </c>
    </row>
    <row r="39" spans="1:8" ht="15">
      <c r="A39" s="4">
        <v>39356</v>
      </c>
      <c r="B39" s="2">
        <f t="shared" si="1"/>
        <v>2007.7499999999993</v>
      </c>
      <c r="C39">
        <v>4.28</v>
      </c>
      <c r="D39">
        <v>4.58</v>
      </c>
      <c r="E39">
        <v>4.39</v>
      </c>
      <c r="F39">
        <v>4.59</v>
      </c>
      <c r="G39">
        <v>4.52</v>
      </c>
      <c r="H39">
        <v>4.38</v>
      </c>
    </row>
    <row r="40" spans="1:8" ht="15">
      <c r="A40" s="4">
        <v>39387</v>
      </c>
      <c r="B40" s="2">
        <f t="shared" si="1"/>
        <v>2007.8333333333326</v>
      </c>
      <c r="C40">
        <v>4.09</v>
      </c>
      <c r="D40">
        <v>4.43</v>
      </c>
      <c r="E40">
        <v>4.31</v>
      </c>
      <c r="F40">
        <v>4.45</v>
      </c>
      <c r="G40">
        <v>4.36</v>
      </c>
      <c r="H40">
        <v>4.25</v>
      </c>
    </row>
    <row r="41" spans="1:8" ht="15">
      <c r="A41" s="4">
        <v>39417</v>
      </c>
      <c r="B41" s="2">
        <f t="shared" si="1"/>
        <v>2007.9166666666658</v>
      </c>
      <c r="C41">
        <v>4.21</v>
      </c>
      <c r="D41">
        <v>4.53</v>
      </c>
      <c r="E41">
        <v>4.45</v>
      </c>
      <c r="F41">
        <v>4.54</v>
      </c>
      <c r="G41">
        <v>4.47</v>
      </c>
      <c r="H41">
        <v>4.35</v>
      </c>
    </row>
    <row r="42" spans="1:8" ht="15">
      <c r="A42" s="4">
        <v>39448</v>
      </c>
      <c r="B42" s="2">
        <f t="shared" si="1"/>
        <v>2008</v>
      </c>
      <c r="C42">
        <v>4.03</v>
      </c>
      <c r="D42">
        <v>4.4</v>
      </c>
      <c r="E42">
        <v>4.25</v>
      </c>
      <c r="F42">
        <v>4.4</v>
      </c>
      <c r="G42">
        <v>4.31</v>
      </c>
      <c r="H42">
        <v>4.18</v>
      </c>
    </row>
    <row r="43" spans="1:8" ht="15">
      <c r="A43" s="4">
        <v>39479</v>
      </c>
      <c r="B43" s="2">
        <f t="shared" si="1"/>
        <v>2008.0833333333333</v>
      </c>
      <c r="C43">
        <v>3.95</v>
      </c>
      <c r="D43">
        <v>4.36</v>
      </c>
      <c r="E43">
        <v>4.21</v>
      </c>
      <c r="F43">
        <v>4.35</v>
      </c>
      <c r="G43">
        <v>4.27</v>
      </c>
      <c r="H43">
        <v>4.15</v>
      </c>
    </row>
    <row r="44" spans="1:8" ht="15">
      <c r="A44" s="4">
        <v>39508</v>
      </c>
      <c r="B44" s="2">
        <f t="shared" si="1"/>
        <v>2008.1666666666665</v>
      </c>
      <c r="C44">
        <v>3.8</v>
      </c>
      <c r="D44">
        <v>4.42</v>
      </c>
      <c r="E44">
        <v>4.17</v>
      </c>
      <c r="F44">
        <v>4.38</v>
      </c>
      <c r="G44">
        <v>4.36</v>
      </c>
      <c r="H44">
        <v>4.12</v>
      </c>
    </row>
    <row r="45" spans="1:8" ht="15">
      <c r="A45" s="4">
        <v>39539</v>
      </c>
      <c r="B45" s="2">
        <f t="shared" si="1"/>
        <v>2008.2499999999998</v>
      </c>
      <c r="C45">
        <v>4.04</v>
      </c>
      <c r="D45">
        <v>4.54</v>
      </c>
      <c r="E45">
        <v>4.44</v>
      </c>
      <c r="F45">
        <v>4.53</v>
      </c>
      <c r="G45">
        <v>4.52</v>
      </c>
      <c r="H45">
        <v>4.32</v>
      </c>
    </row>
    <row r="46" spans="1:8" ht="15">
      <c r="A46" s="4">
        <v>39569</v>
      </c>
      <c r="B46" s="2">
        <f t="shared" si="1"/>
        <v>2008.333333333333</v>
      </c>
      <c r="C46">
        <v>4.2</v>
      </c>
      <c r="D46">
        <v>4.74</v>
      </c>
      <c r="E46">
        <v>4.58</v>
      </c>
      <c r="F46">
        <v>4.7</v>
      </c>
      <c r="G46">
        <v>4.6</v>
      </c>
      <c r="H46">
        <v>4.43</v>
      </c>
    </row>
    <row r="47" spans="1:8" ht="15">
      <c r="A47" s="4">
        <v>39600</v>
      </c>
      <c r="B47" s="2">
        <f t="shared" si="1"/>
        <v>2008.4166666666663</v>
      </c>
      <c r="C47">
        <v>4.52</v>
      </c>
      <c r="D47">
        <v>5.17</v>
      </c>
      <c r="E47">
        <v>4.91</v>
      </c>
      <c r="F47">
        <v>5.11</v>
      </c>
      <c r="G47">
        <v>4.96</v>
      </c>
      <c r="H47">
        <v>4.79</v>
      </c>
    </row>
    <row r="48" spans="1:8" ht="15">
      <c r="A48" s="4">
        <v>39630</v>
      </c>
      <c r="B48" s="2">
        <f t="shared" si="1"/>
        <v>2008.4999999999995</v>
      </c>
      <c r="C48">
        <v>4.49</v>
      </c>
      <c r="D48">
        <v>5.15</v>
      </c>
      <c r="E48">
        <v>4.92</v>
      </c>
      <c r="F48">
        <v>5.1</v>
      </c>
      <c r="G48">
        <v>4.95</v>
      </c>
      <c r="H48">
        <v>4.8</v>
      </c>
    </row>
    <row r="49" spans="1:8" ht="15">
      <c r="A49" s="4">
        <v>39661</v>
      </c>
      <c r="B49" s="2">
        <f t="shared" si="1"/>
        <v>2008.5833333333328</v>
      </c>
      <c r="C49">
        <v>4.2</v>
      </c>
      <c r="D49">
        <v>4.87</v>
      </c>
      <c r="E49">
        <v>4.59</v>
      </c>
      <c r="F49">
        <v>4.81</v>
      </c>
      <c r="G49">
        <v>4.69</v>
      </c>
      <c r="H49">
        <v>4.56</v>
      </c>
    </row>
    <row r="50" spans="1:8" ht="15">
      <c r="A50" s="4">
        <v>39692</v>
      </c>
      <c r="B50" s="2">
        <f t="shared" si="1"/>
        <v>2008.666666666666</v>
      </c>
      <c r="C50">
        <v>4.09</v>
      </c>
      <c r="D50">
        <v>4.88</v>
      </c>
      <c r="E50">
        <v>4.56</v>
      </c>
      <c r="F50">
        <v>4.8</v>
      </c>
      <c r="G50">
        <v>4.66</v>
      </c>
      <c r="H50">
        <v>4.57</v>
      </c>
    </row>
    <row r="51" spans="1:8" ht="15">
      <c r="A51" s="4">
        <v>39722</v>
      </c>
      <c r="B51" s="2">
        <f t="shared" si="1"/>
        <v>2008.7499999999993</v>
      </c>
      <c r="C51">
        <v>3.88</v>
      </c>
      <c r="D51">
        <v>4.93</v>
      </c>
      <c r="E51">
        <v>4.55</v>
      </c>
      <c r="F51">
        <v>4.78</v>
      </c>
      <c r="G51">
        <v>4.56</v>
      </c>
      <c r="H51">
        <v>4.47</v>
      </c>
    </row>
    <row r="52" spans="1:8" ht="15">
      <c r="A52" s="4">
        <v>39753</v>
      </c>
      <c r="B52" s="2">
        <f t="shared" si="1"/>
        <v>2008.8333333333326</v>
      </c>
      <c r="C52">
        <v>3.56</v>
      </c>
      <c r="D52">
        <v>5.09</v>
      </c>
      <c r="E52">
        <v>4.56</v>
      </c>
      <c r="F52">
        <v>4.74</v>
      </c>
      <c r="G52">
        <v>4.35</v>
      </c>
      <c r="H52">
        <v>4.15</v>
      </c>
    </row>
    <row r="53" spans="1:8" ht="15">
      <c r="A53" s="4">
        <v>39783</v>
      </c>
      <c r="B53" s="2">
        <f t="shared" si="1"/>
        <v>2008.9166666666658</v>
      </c>
      <c r="C53">
        <v>3.05</v>
      </c>
      <c r="D53">
        <v>5.08</v>
      </c>
      <c r="E53">
        <v>4.57</v>
      </c>
      <c r="F53">
        <v>4.47</v>
      </c>
      <c r="G53">
        <v>4</v>
      </c>
      <c r="H53">
        <v>3.86</v>
      </c>
    </row>
    <row r="54" spans="1:8" ht="15">
      <c r="A54" s="4">
        <v>39814</v>
      </c>
      <c r="B54" s="2">
        <f t="shared" si="1"/>
        <v>2009</v>
      </c>
      <c r="C54">
        <v>3.07</v>
      </c>
      <c r="D54">
        <v>5.6</v>
      </c>
      <c r="E54">
        <v>5.2</v>
      </c>
      <c r="F54">
        <v>4.62</v>
      </c>
      <c r="G54">
        <v>4.32</v>
      </c>
      <c r="H54">
        <v>4.15</v>
      </c>
    </row>
    <row r="55" spans="1:8" ht="15">
      <c r="A55" s="4">
        <v>39845</v>
      </c>
      <c r="B55" s="2">
        <f t="shared" si="1"/>
        <v>2009.0833333333333</v>
      </c>
      <c r="C55">
        <v>3.13</v>
      </c>
      <c r="D55">
        <v>5.7</v>
      </c>
      <c r="E55">
        <v>5.65</v>
      </c>
      <c r="F55">
        <v>4.54</v>
      </c>
      <c r="G55">
        <v>4.52</v>
      </c>
      <c r="H55">
        <v>4.23</v>
      </c>
    </row>
    <row r="56" spans="1:8" ht="15">
      <c r="A56" s="4">
        <v>39873</v>
      </c>
      <c r="B56" s="2">
        <f t="shared" si="1"/>
        <v>2009.1666666666665</v>
      </c>
      <c r="C56">
        <v>3.02</v>
      </c>
      <c r="D56">
        <v>5.87</v>
      </c>
      <c r="E56">
        <v>5.76</v>
      </c>
      <c r="F56">
        <v>4.46</v>
      </c>
      <c r="G56">
        <v>4.68</v>
      </c>
      <c r="H56">
        <v>4.06</v>
      </c>
    </row>
    <row r="57" spans="1:8" ht="15">
      <c r="A57" s="4">
        <v>39904</v>
      </c>
      <c r="B57" s="2">
        <f t="shared" si="1"/>
        <v>2009.2499999999998</v>
      </c>
      <c r="C57">
        <v>3.13</v>
      </c>
      <c r="D57">
        <v>5.5</v>
      </c>
      <c r="E57">
        <v>5.34</v>
      </c>
      <c r="F57">
        <v>4.36</v>
      </c>
      <c r="G57">
        <v>4.53</v>
      </c>
      <c r="H57">
        <v>4.01</v>
      </c>
    </row>
    <row r="58" spans="1:8" ht="15">
      <c r="A58" s="4">
        <v>39934</v>
      </c>
      <c r="B58" s="2">
        <f t="shared" si="1"/>
        <v>2009.333333333333</v>
      </c>
      <c r="C58">
        <v>3.37</v>
      </c>
      <c r="D58">
        <v>5.22</v>
      </c>
      <c r="E58">
        <v>5.27</v>
      </c>
      <c r="F58">
        <v>4.42</v>
      </c>
      <c r="G58">
        <v>4.29</v>
      </c>
      <c r="H58">
        <v>4.06</v>
      </c>
    </row>
    <row r="59" spans="1:8" ht="15">
      <c r="A59" s="4">
        <v>39965</v>
      </c>
      <c r="B59" s="2">
        <f t="shared" si="1"/>
        <v>2009.4166666666663</v>
      </c>
      <c r="C59">
        <v>3.47</v>
      </c>
      <c r="D59">
        <v>5.33</v>
      </c>
      <c r="E59">
        <v>5.73</v>
      </c>
      <c r="F59">
        <v>4.61</v>
      </c>
      <c r="G59">
        <v>4.5</v>
      </c>
      <c r="H59">
        <v>4.25</v>
      </c>
    </row>
    <row r="60" spans="1:8" ht="15">
      <c r="A60" s="4">
        <v>39995</v>
      </c>
      <c r="B60" s="2">
        <f t="shared" si="1"/>
        <v>2009.4999999999995</v>
      </c>
      <c r="C60">
        <v>3.34</v>
      </c>
      <c r="D60">
        <v>4.89</v>
      </c>
      <c r="E60">
        <v>5.45</v>
      </c>
      <c r="F60">
        <v>4.37</v>
      </c>
      <c r="G60">
        <v>4.25</v>
      </c>
      <c r="H60">
        <v>4.01</v>
      </c>
    </row>
    <row r="61" spans="1:8" ht="15">
      <c r="A61" s="4">
        <v>40026</v>
      </c>
      <c r="B61" s="2">
        <f t="shared" si="1"/>
        <v>2009.5833333333328</v>
      </c>
      <c r="C61">
        <v>3.31</v>
      </c>
      <c r="D61">
        <v>4.52</v>
      </c>
      <c r="E61">
        <v>4.92</v>
      </c>
      <c r="F61">
        <v>4.12</v>
      </c>
      <c r="G61">
        <v>3.95</v>
      </c>
      <c r="H61">
        <v>3.79</v>
      </c>
    </row>
    <row r="62" spans="1:8" ht="15">
      <c r="A62" s="4">
        <v>40057</v>
      </c>
      <c r="B62" s="2">
        <f t="shared" si="1"/>
        <v>2009.666666666666</v>
      </c>
      <c r="C62">
        <v>3.26</v>
      </c>
      <c r="D62">
        <v>4.56</v>
      </c>
      <c r="E62">
        <v>4.91</v>
      </c>
      <c r="F62">
        <v>4.09</v>
      </c>
      <c r="G62">
        <v>3.94</v>
      </c>
      <c r="H62">
        <v>3.81</v>
      </c>
    </row>
    <row r="63" spans="1:8" ht="15">
      <c r="A63" s="4">
        <v>40087</v>
      </c>
      <c r="B63" s="2">
        <f t="shared" si="1"/>
        <v>2009.7499999999993</v>
      </c>
      <c r="C63">
        <v>3.21</v>
      </c>
      <c r="D63">
        <v>4.57</v>
      </c>
      <c r="E63">
        <v>4.77</v>
      </c>
      <c r="F63">
        <v>4.1</v>
      </c>
      <c r="G63">
        <v>3.85</v>
      </c>
      <c r="H63">
        <v>3.78</v>
      </c>
    </row>
    <row r="64" spans="1:8" ht="15">
      <c r="A64" s="4">
        <v>40118</v>
      </c>
      <c r="B64" s="2">
        <f t="shared" si="1"/>
        <v>2009.8333333333326</v>
      </c>
      <c r="C64">
        <v>3.22</v>
      </c>
      <c r="D64">
        <v>4.84</v>
      </c>
      <c r="E64">
        <v>4.82</v>
      </c>
      <c r="F64">
        <v>4.06</v>
      </c>
      <c r="G64">
        <v>3.8</v>
      </c>
      <c r="H64">
        <v>3.79</v>
      </c>
    </row>
    <row r="65" spans="1:8" ht="15">
      <c r="A65" s="4">
        <v>40148</v>
      </c>
      <c r="B65" s="2">
        <f t="shared" si="1"/>
        <v>2009.9166666666658</v>
      </c>
      <c r="C65">
        <v>3.14</v>
      </c>
      <c r="D65">
        <v>5.49</v>
      </c>
      <c r="E65">
        <v>4.88</v>
      </c>
      <c r="F65">
        <v>4.01</v>
      </c>
      <c r="G65">
        <v>3.91</v>
      </c>
      <c r="H65">
        <v>3.81</v>
      </c>
    </row>
    <row r="66" spans="1:8" ht="15">
      <c r="A66" s="4">
        <v>40179</v>
      </c>
      <c r="B66" s="2">
        <f t="shared" si="1"/>
        <v>2010</v>
      </c>
      <c r="C66">
        <v>3.26</v>
      </c>
      <c r="D66">
        <v>6.02</v>
      </c>
      <c r="E66">
        <v>4.83</v>
      </c>
      <c r="F66">
        <v>4.08</v>
      </c>
      <c r="G66">
        <v>4.17</v>
      </c>
      <c r="H66">
        <v>3.99</v>
      </c>
    </row>
    <row r="67" spans="1:8" ht="15">
      <c r="A67" s="4">
        <v>40210</v>
      </c>
      <c r="B67" s="2">
        <f t="shared" si="1"/>
        <v>2010.0833333333333</v>
      </c>
      <c r="C67">
        <v>3.17</v>
      </c>
      <c r="D67">
        <v>6.46</v>
      </c>
      <c r="E67">
        <v>4.73</v>
      </c>
      <c r="F67">
        <v>4.05</v>
      </c>
      <c r="G67">
        <v>4.56</v>
      </c>
      <c r="H67">
        <v>3.98</v>
      </c>
    </row>
    <row r="68" spans="1:8" ht="15">
      <c r="A68" s="4">
        <v>40238</v>
      </c>
      <c r="B68" s="2">
        <f t="shared" si="1"/>
        <v>2010.1666666666665</v>
      </c>
      <c r="C68">
        <v>3.1</v>
      </c>
      <c r="D68">
        <v>6.24</v>
      </c>
      <c r="E68">
        <v>4.53</v>
      </c>
      <c r="F68">
        <v>3.95</v>
      </c>
      <c r="G68">
        <v>4.31</v>
      </c>
      <c r="H68">
        <v>3.83</v>
      </c>
    </row>
    <row r="69" spans="1:8" ht="15">
      <c r="A69" s="4">
        <v>40269</v>
      </c>
      <c r="B69" s="2">
        <f t="shared" si="1"/>
        <v>2010.2499999999998</v>
      </c>
      <c r="C69">
        <v>3.06</v>
      </c>
      <c r="D69">
        <v>7.83</v>
      </c>
      <c r="E69">
        <v>4.76</v>
      </c>
      <c r="F69">
        <v>4</v>
      </c>
      <c r="G69">
        <v>4.78</v>
      </c>
      <c r="H69">
        <v>3.9</v>
      </c>
    </row>
    <row r="70" spans="1:8" ht="15">
      <c r="A70" s="4">
        <v>40299</v>
      </c>
      <c r="B70" s="2">
        <f t="shared" si="1"/>
        <v>2010.333333333333</v>
      </c>
      <c r="C70">
        <v>2.73</v>
      </c>
      <c r="D70">
        <v>7.97</v>
      </c>
      <c r="E70">
        <v>4.86</v>
      </c>
      <c r="F70">
        <v>3.99</v>
      </c>
      <c r="G70">
        <v>5.02</v>
      </c>
      <c r="H70">
        <v>4.08</v>
      </c>
    </row>
    <row r="71" spans="1:8" ht="15">
      <c r="A71" s="4">
        <v>40330</v>
      </c>
      <c r="B71" s="2">
        <f t="shared" si="1"/>
        <v>2010.4166666666663</v>
      </c>
      <c r="C71">
        <v>2.54</v>
      </c>
      <c r="D71">
        <v>9.1</v>
      </c>
      <c r="E71">
        <v>5.31</v>
      </c>
      <c r="F71">
        <v>4.1</v>
      </c>
      <c r="G71">
        <v>5.54</v>
      </c>
      <c r="H71">
        <v>4.56</v>
      </c>
    </row>
    <row r="72" spans="1:8" ht="15">
      <c r="A72" s="4">
        <v>40360</v>
      </c>
      <c r="B72" s="2">
        <f t="shared" si="1"/>
        <v>2010.4999999999995</v>
      </c>
      <c r="C72">
        <v>2.62</v>
      </c>
      <c r="D72">
        <v>10.34</v>
      </c>
      <c r="E72">
        <v>5.32</v>
      </c>
      <c r="F72">
        <v>4.03</v>
      </c>
      <c r="G72">
        <v>5.49</v>
      </c>
      <c r="H72">
        <v>4.43</v>
      </c>
    </row>
    <row r="73" spans="1:8" ht="15">
      <c r="A73" s="4">
        <v>40391</v>
      </c>
      <c r="B73" s="2">
        <f t="shared" si="1"/>
        <v>2010.5833333333328</v>
      </c>
      <c r="C73">
        <v>2.35</v>
      </c>
      <c r="D73">
        <v>10.7</v>
      </c>
      <c r="E73">
        <v>5.3</v>
      </c>
      <c r="F73">
        <v>3.8</v>
      </c>
      <c r="G73">
        <v>5.31</v>
      </c>
      <c r="H73">
        <v>4.04</v>
      </c>
    </row>
    <row r="74" spans="1:8" ht="15">
      <c r="A74" s="4">
        <v>40422</v>
      </c>
      <c r="B74" s="2">
        <f t="shared" si="1"/>
        <v>2010.666666666666</v>
      </c>
      <c r="C74">
        <v>2.3</v>
      </c>
      <c r="D74">
        <v>11.34</v>
      </c>
      <c r="E74">
        <v>6.14</v>
      </c>
      <c r="F74">
        <v>3.86</v>
      </c>
      <c r="G74">
        <v>6.08</v>
      </c>
      <c r="H74">
        <v>4.09</v>
      </c>
    </row>
    <row r="75" spans="1:8" ht="15">
      <c r="A75" s="4">
        <v>40452</v>
      </c>
      <c r="B75" s="2">
        <f t="shared" si="1"/>
        <v>2010.7499999999993</v>
      </c>
      <c r="C75">
        <v>2.35</v>
      </c>
      <c r="D75">
        <v>9.57</v>
      </c>
      <c r="E75">
        <v>6.42</v>
      </c>
      <c r="F75">
        <v>3.8</v>
      </c>
      <c r="G75">
        <v>6.05</v>
      </c>
      <c r="H75">
        <v>4.04</v>
      </c>
    </row>
    <row r="76" spans="1:8" ht="15">
      <c r="A76" s="4">
        <v>40483</v>
      </c>
      <c r="B76" s="2">
        <f t="shared" si="1"/>
        <v>2010.8333333333326</v>
      </c>
      <c r="C76">
        <v>2.53</v>
      </c>
      <c r="D76">
        <v>11.52</v>
      </c>
      <c r="E76">
        <v>8.22</v>
      </c>
      <c r="F76">
        <v>4.18</v>
      </c>
      <c r="G76">
        <v>6.91</v>
      </c>
      <c r="H76">
        <v>4.69</v>
      </c>
    </row>
    <row r="77" spans="1:8" ht="15">
      <c r="A77" s="4">
        <v>40513</v>
      </c>
      <c r="B77" s="2">
        <f t="shared" si="1"/>
        <v>2010.9166666666658</v>
      </c>
      <c r="C77">
        <v>2.91</v>
      </c>
      <c r="D77">
        <v>12.01</v>
      </c>
      <c r="E77">
        <v>8.45</v>
      </c>
      <c r="F77">
        <v>4.6</v>
      </c>
      <c r="G77">
        <v>6.53</v>
      </c>
      <c r="H77">
        <v>5.38</v>
      </c>
    </row>
    <row r="78" spans="1:8" ht="15">
      <c r="A78" s="4">
        <v>40544</v>
      </c>
      <c r="B78" s="2">
        <f t="shared" si="1"/>
        <v>2011</v>
      </c>
      <c r="C78">
        <v>3.02</v>
      </c>
      <c r="D78">
        <v>11.73</v>
      </c>
      <c r="E78">
        <v>8.75</v>
      </c>
      <c r="F78">
        <v>4.73</v>
      </c>
      <c r="G78">
        <v>6.95</v>
      </c>
      <c r="H78">
        <v>5.38</v>
      </c>
    </row>
    <row r="79" spans="1:8" ht="15">
      <c r="A79" s="4">
        <v>40575</v>
      </c>
      <c r="B79" s="2">
        <f t="shared" si="1"/>
        <v>2011.0833333333333</v>
      </c>
      <c r="C79">
        <v>3.2</v>
      </c>
      <c r="D79">
        <v>11.4</v>
      </c>
      <c r="E79">
        <v>9.1</v>
      </c>
      <c r="F79">
        <v>4.74</v>
      </c>
      <c r="G79">
        <v>7.34</v>
      </c>
      <c r="H79">
        <v>5.26</v>
      </c>
    </row>
    <row r="80" spans="1:8" ht="15">
      <c r="A80" s="4">
        <v>40603</v>
      </c>
      <c r="B80" s="2">
        <f t="shared" si="1"/>
        <v>2011.1666666666665</v>
      </c>
      <c r="C80">
        <v>3.21</v>
      </c>
      <c r="D80">
        <v>12.44</v>
      </c>
      <c r="E80">
        <v>9.67</v>
      </c>
      <c r="F80">
        <v>4.88</v>
      </c>
      <c r="G80">
        <v>7.8</v>
      </c>
      <c r="H80">
        <v>5.25</v>
      </c>
    </row>
    <row r="81" spans="1:8" ht="15">
      <c r="A81" s="4">
        <v>40634</v>
      </c>
      <c r="B81" s="2">
        <f t="shared" si="1"/>
        <v>2011.2499999999998</v>
      </c>
      <c r="C81">
        <v>3.34</v>
      </c>
      <c r="D81">
        <v>13.86</v>
      </c>
      <c r="E81">
        <v>9.79</v>
      </c>
      <c r="F81">
        <v>4.84</v>
      </c>
      <c r="G81">
        <v>9.19</v>
      </c>
      <c r="H81">
        <v>5.33</v>
      </c>
    </row>
    <row r="82" spans="1:8" ht="15">
      <c r="A82" s="4">
        <v>40664</v>
      </c>
      <c r="B82" s="2">
        <f t="shared" si="1"/>
        <v>2011.333333333333</v>
      </c>
      <c r="C82">
        <v>3.06</v>
      </c>
      <c r="D82">
        <v>15.94</v>
      </c>
      <c r="E82">
        <v>10.64</v>
      </c>
      <c r="F82">
        <v>4.76</v>
      </c>
      <c r="G82">
        <v>9.63</v>
      </c>
      <c r="H82">
        <v>5.32</v>
      </c>
    </row>
    <row r="83" spans="1:8" ht="15">
      <c r="A83" s="4">
        <v>40695</v>
      </c>
      <c r="B83" s="2">
        <f aca="true" t="shared" si="2" ref="B83:B115">B71+1</f>
        <v>2011.4166666666663</v>
      </c>
      <c r="C83">
        <v>2.89</v>
      </c>
      <c r="D83">
        <v>16.69</v>
      </c>
      <c r="E83">
        <v>11.43</v>
      </c>
      <c r="F83">
        <v>4.82</v>
      </c>
      <c r="G83">
        <v>10.87</v>
      </c>
      <c r="H83">
        <v>5.48</v>
      </c>
    </row>
    <row r="84" spans="1:8" ht="15">
      <c r="A84" s="4">
        <v>40725</v>
      </c>
      <c r="B84" s="2">
        <f t="shared" si="2"/>
        <v>2011.4999999999995</v>
      </c>
      <c r="C84">
        <v>2.74</v>
      </c>
      <c r="D84">
        <v>16.15</v>
      </c>
      <c r="E84">
        <v>12.45</v>
      </c>
      <c r="F84">
        <v>5.46</v>
      </c>
      <c r="G84">
        <v>12.15</v>
      </c>
      <c r="H84">
        <v>5.83</v>
      </c>
    </row>
    <row r="85" spans="1:8" ht="15">
      <c r="A85" s="4">
        <v>40756</v>
      </c>
      <c r="B85" s="2">
        <f t="shared" si="2"/>
        <v>2011.5833333333328</v>
      </c>
      <c r="C85">
        <v>2.21</v>
      </c>
      <c r="D85">
        <v>15.9</v>
      </c>
      <c r="E85">
        <v>9.57</v>
      </c>
      <c r="F85">
        <v>5.27</v>
      </c>
      <c r="G85">
        <v>10.93</v>
      </c>
      <c r="H85">
        <v>5.25</v>
      </c>
    </row>
    <row r="86" spans="1:8" ht="15">
      <c r="A86" s="4">
        <v>40787</v>
      </c>
      <c r="B86" s="2">
        <f t="shared" si="2"/>
        <v>2011.666666666666</v>
      </c>
      <c r="C86">
        <v>1.83</v>
      </c>
      <c r="D86">
        <v>17.78</v>
      </c>
      <c r="E86">
        <v>8.51</v>
      </c>
      <c r="F86">
        <v>5.75</v>
      </c>
      <c r="G86">
        <v>11.34</v>
      </c>
      <c r="H86">
        <v>5.2</v>
      </c>
    </row>
    <row r="87" spans="1:8" ht="15">
      <c r="A87" s="4">
        <v>40817</v>
      </c>
      <c r="B87" s="2">
        <f t="shared" si="2"/>
        <v>2011.7499999999993</v>
      </c>
      <c r="C87">
        <v>2</v>
      </c>
      <c r="D87">
        <v>18.04</v>
      </c>
      <c r="E87">
        <v>8.1</v>
      </c>
      <c r="F87">
        <v>5.97</v>
      </c>
      <c r="G87">
        <v>11.72</v>
      </c>
      <c r="H87">
        <v>5.26</v>
      </c>
    </row>
    <row r="88" spans="1:8" ht="15">
      <c r="A88" s="4">
        <v>40848</v>
      </c>
      <c r="B88" s="2">
        <f t="shared" si="2"/>
        <v>2011.8333333333326</v>
      </c>
      <c r="C88">
        <v>1.87</v>
      </c>
      <c r="D88">
        <v>17.92</v>
      </c>
      <c r="E88">
        <v>8.51</v>
      </c>
      <c r="F88">
        <v>7.06</v>
      </c>
      <c r="G88">
        <v>11.89</v>
      </c>
      <c r="H88">
        <v>6.2</v>
      </c>
    </row>
    <row r="89" spans="1:8" ht="15">
      <c r="A89" s="4">
        <v>40878</v>
      </c>
      <c r="B89" s="2">
        <f t="shared" si="2"/>
        <v>2011.9166666666658</v>
      </c>
      <c r="C89">
        <v>1.93</v>
      </c>
      <c r="D89">
        <v>21.14</v>
      </c>
      <c r="E89">
        <v>8.7</v>
      </c>
      <c r="F89">
        <v>6.81</v>
      </c>
      <c r="G89">
        <v>13.08</v>
      </c>
      <c r="H89">
        <v>5.53</v>
      </c>
    </row>
    <row r="90" spans="1:8" ht="15">
      <c r="A90" s="4">
        <v>40909</v>
      </c>
      <c r="B90" s="2">
        <f t="shared" si="2"/>
        <v>2012</v>
      </c>
      <c r="C90">
        <v>1.82</v>
      </c>
      <c r="D90">
        <v>25.91</v>
      </c>
      <c r="E90">
        <v>7.71</v>
      </c>
      <c r="F90">
        <v>6.54</v>
      </c>
      <c r="G90">
        <v>13.85</v>
      </c>
      <c r="H90">
        <v>5.41</v>
      </c>
    </row>
    <row r="91" spans="1:8" ht="15">
      <c r="A91" s="4">
        <v>40940</v>
      </c>
      <c r="B91" s="2">
        <f t="shared" si="2"/>
        <v>2012.0833333333333</v>
      </c>
      <c r="C91">
        <v>1.85</v>
      </c>
      <c r="D91">
        <v>29.24</v>
      </c>
      <c r="E91">
        <v>7.02</v>
      </c>
      <c r="F91">
        <v>5.55</v>
      </c>
      <c r="G91">
        <v>12.81</v>
      </c>
      <c r="H91">
        <v>5.11</v>
      </c>
    </row>
    <row r="92" spans="1:8" ht="15">
      <c r="A92" s="4">
        <v>40969</v>
      </c>
      <c r="B92" s="2">
        <f t="shared" si="2"/>
        <v>2012.1666666666665</v>
      </c>
      <c r="C92">
        <v>1.83</v>
      </c>
      <c r="D92">
        <v>19.07</v>
      </c>
      <c r="E92">
        <v>6.9</v>
      </c>
      <c r="F92">
        <v>5.05</v>
      </c>
      <c r="G92">
        <v>13.01</v>
      </c>
      <c r="H92">
        <v>5.17</v>
      </c>
    </row>
    <row r="93" spans="1:8" ht="15">
      <c r="A93" s="4">
        <v>41000</v>
      </c>
      <c r="B93" s="2">
        <f t="shared" si="2"/>
        <v>2012.2499999999998</v>
      </c>
      <c r="C93">
        <v>1.62</v>
      </c>
      <c r="D93">
        <v>21.48</v>
      </c>
      <c r="E93">
        <v>6.88</v>
      </c>
      <c r="F93">
        <v>5.68</v>
      </c>
      <c r="G93">
        <v>12.01</v>
      </c>
      <c r="H93">
        <v>5.79</v>
      </c>
    </row>
    <row r="94" spans="1:8" ht="15">
      <c r="A94" s="4">
        <v>41030</v>
      </c>
      <c r="B94" s="2">
        <f t="shared" si="2"/>
        <v>2012.333333333333</v>
      </c>
      <c r="C94">
        <v>1.34</v>
      </c>
      <c r="D94">
        <v>26.9</v>
      </c>
      <c r="E94">
        <v>7.12</v>
      </c>
      <c r="F94">
        <v>5.78</v>
      </c>
      <c r="G94">
        <v>11.59</v>
      </c>
      <c r="H94">
        <v>6.13</v>
      </c>
    </row>
    <row r="95" spans="1:8" ht="15">
      <c r="A95" s="4">
        <v>41061</v>
      </c>
      <c r="B95" s="2">
        <f t="shared" si="2"/>
        <v>2012.4166666666663</v>
      </c>
      <c r="C95">
        <v>1.3</v>
      </c>
      <c r="D95">
        <v>27.82</v>
      </c>
      <c r="E95">
        <v>7.09</v>
      </c>
      <c r="F95">
        <v>5.9</v>
      </c>
      <c r="G95">
        <v>10.56</v>
      </c>
      <c r="H95">
        <v>6.59</v>
      </c>
    </row>
    <row r="96" spans="1:8" ht="15">
      <c r="A96" s="4">
        <v>41091</v>
      </c>
      <c r="B96" s="2">
        <f t="shared" si="2"/>
        <v>2012.4999999999995</v>
      </c>
      <c r="C96">
        <v>1.24</v>
      </c>
      <c r="D96">
        <v>25.82</v>
      </c>
      <c r="E96">
        <v>6.12</v>
      </c>
      <c r="F96">
        <v>6</v>
      </c>
      <c r="G96">
        <v>10.49</v>
      </c>
      <c r="H96">
        <v>6.79</v>
      </c>
    </row>
    <row r="97" spans="1:8" ht="15">
      <c r="A97" s="4">
        <v>41122</v>
      </c>
      <c r="B97" s="2">
        <f t="shared" si="2"/>
        <v>2012.5833333333328</v>
      </c>
      <c r="C97">
        <v>1.34</v>
      </c>
      <c r="D97">
        <v>24.34</v>
      </c>
      <c r="E97">
        <v>5.91</v>
      </c>
      <c r="F97">
        <v>5.82</v>
      </c>
      <c r="G97">
        <v>9.89</v>
      </c>
      <c r="H97">
        <v>6.58</v>
      </c>
    </row>
    <row r="98" spans="1:8" ht="15">
      <c r="A98" s="4">
        <v>41153</v>
      </c>
      <c r="B98" s="2">
        <f t="shared" si="2"/>
        <v>2012.666666666666</v>
      </c>
      <c r="C98">
        <v>1.49</v>
      </c>
      <c r="D98">
        <v>20.91</v>
      </c>
      <c r="E98">
        <v>5.28</v>
      </c>
      <c r="F98">
        <v>5.25</v>
      </c>
      <c r="G98">
        <v>8.62</v>
      </c>
      <c r="H98">
        <v>5.91</v>
      </c>
    </row>
    <row r="99" spans="1:8" ht="15">
      <c r="A99" s="4">
        <v>41183</v>
      </c>
      <c r="B99" s="2">
        <f t="shared" si="2"/>
        <v>2012.7499999999993</v>
      </c>
      <c r="C99">
        <v>1.47</v>
      </c>
      <c r="D99">
        <v>17.96</v>
      </c>
      <c r="E99">
        <v>4.77</v>
      </c>
      <c r="F99">
        <v>4.95</v>
      </c>
      <c r="G99">
        <v>8.17</v>
      </c>
      <c r="H99">
        <v>5.64</v>
      </c>
    </row>
    <row r="100" spans="1:8" ht="15">
      <c r="A100" s="4">
        <v>41214</v>
      </c>
      <c r="B100" s="2">
        <f t="shared" si="2"/>
        <v>2012.8333333333326</v>
      </c>
      <c r="C100">
        <v>1.34</v>
      </c>
      <c r="D100">
        <v>17.2</v>
      </c>
      <c r="E100">
        <v>4.59</v>
      </c>
      <c r="F100">
        <v>4.85</v>
      </c>
      <c r="G100">
        <v>8.32</v>
      </c>
      <c r="H100">
        <v>5.69</v>
      </c>
    </row>
    <row r="101" spans="1:8" ht="15">
      <c r="A101" s="4">
        <v>41244</v>
      </c>
      <c r="B101" s="2">
        <f t="shared" si="2"/>
        <v>2012.9166666666658</v>
      </c>
      <c r="C101">
        <v>1.3</v>
      </c>
      <c r="D101">
        <v>13.33</v>
      </c>
      <c r="E101">
        <v>4.67</v>
      </c>
      <c r="F101">
        <v>4.54</v>
      </c>
      <c r="G101">
        <v>7.25</v>
      </c>
      <c r="H101">
        <v>5.34</v>
      </c>
    </row>
    <row r="102" spans="1:8" ht="15">
      <c r="A102" s="4">
        <v>41275</v>
      </c>
      <c r="B102" s="2">
        <f t="shared" si="2"/>
        <v>2013</v>
      </c>
      <c r="C102">
        <v>1.51</v>
      </c>
      <c r="D102">
        <v>11.1</v>
      </c>
      <c r="E102">
        <v>4.18</v>
      </c>
      <c r="F102">
        <v>4.21</v>
      </c>
      <c r="G102">
        <v>6.24</v>
      </c>
      <c r="H102">
        <v>5.05</v>
      </c>
    </row>
    <row r="103" spans="1:8" ht="15">
      <c r="A103" s="4">
        <v>41306</v>
      </c>
      <c r="B103" s="2">
        <f t="shared" si="2"/>
        <v>2013.0833333333333</v>
      </c>
      <c r="C103">
        <v>1.54</v>
      </c>
      <c r="D103">
        <v>10.95</v>
      </c>
      <c r="E103">
        <v>3.78</v>
      </c>
      <c r="F103">
        <v>4.49</v>
      </c>
      <c r="G103">
        <v>6.4</v>
      </c>
      <c r="H103">
        <v>5.22</v>
      </c>
    </row>
    <row r="104" spans="1:8" ht="15">
      <c r="A104" s="4">
        <v>41334</v>
      </c>
      <c r="B104" s="2">
        <f t="shared" si="2"/>
        <v>2013.1666666666665</v>
      </c>
      <c r="C104">
        <v>1.35</v>
      </c>
      <c r="D104">
        <v>11.38</v>
      </c>
      <c r="E104">
        <v>3.83</v>
      </c>
      <c r="F104">
        <v>4.64</v>
      </c>
      <c r="G104">
        <v>6.1</v>
      </c>
      <c r="H104">
        <v>4.92</v>
      </c>
    </row>
    <row r="105" spans="1:8" ht="15">
      <c r="A105" s="4">
        <v>41365</v>
      </c>
      <c r="B105" s="2">
        <f t="shared" si="2"/>
        <v>2013.2499999999998</v>
      </c>
      <c r="C105">
        <v>1.2</v>
      </c>
      <c r="D105">
        <v>11.58</v>
      </c>
      <c r="E105">
        <v>3.78</v>
      </c>
      <c r="F105">
        <v>4.28</v>
      </c>
      <c r="G105">
        <v>6.15</v>
      </c>
      <c r="H105">
        <v>4.59</v>
      </c>
    </row>
    <row r="106" spans="1:8" ht="15">
      <c r="A106" s="4">
        <v>41395</v>
      </c>
      <c r="B106" s="2">
        <f t="shared" si="2"/>
        <v>2013.333333333333</v>
      </c>
      <c r="C106">
        <v>1.29</v>
      </c>
      <c r="D106">
        <v>9.07</v>
      </c>
      <c r="E106">
        <v>3.48</v>
      </c>
      <c r="F106">
        <v>3.96</v>
      </c>
      <c r="G106">
        <v>5.46</v>
      </c>
      <c r="H106">
        <v>4.25</v>
      </c>
    </row>
    <row r="107" spans="1:8" ht="15">
      <c r="A107" s="4">
        <v>41426</v>
      </c>
      <c r="B107" s="2">
        <f t="shared" si="2"/>
        <v>2013.4166666666663</v>
      </c>
      <c r="C107">
        <v>1.53</v>
      </c>
      <c r="D107">
        <v>10.07</v>
      </c>
      <c r="E107">
        <v>4.02</v>
      </c>
      <c r="F107">
        <v>4.38</v>
      </c>
      <c r="G107">
        <v>6.3</v>
      </c>
      <c r="H107">
        <v>4.67</v>
      </c>
    </row>
    <row r="108" spans="1:8" ht="15">
      <c r="A108" s="4">
        <v>41456</v>
      </c>
      <c r="B108" s="2">
        <f t="shared" si="2"/>
        <v>2013.4999999999995</v>
      </c>
      <c r="C108">
        <v>1.56</v>
      </c>
      <c r="D108">
        <v>10.53</v>
      </c>
      <c r="E108">
        <v>3.88</v>
      </c>
      <c r="F108">
        <v>4.42</v>
      </c>
      <c r="G108">
        <v>6.87</v>
      </c>
      <c r="H108">
        <v>4.67</v>
      </c>
    </row>
    <row r="109" spans="1:8" ht="15">
      <c r="A109" s="4">
        <v>41487</v>
      </c>
      <c r="B109" s="2">
        <f t="shared" si="2"/>
        <v>2013.5833333333328</v>
      </c>
      <c r="C109">
        <v>1.73</v>
      </c>
      <c r="D109">
        <v>10.01</v>
      </c>
      <c r="E109">
        <v>3.92</v>
      </c>
      <c r="F109">
        <v>4.42</v>
      </c>
      <c r="G109">
        <v>6.6</v>
      </c>
      <c r="H109">
        <v>4.5</v>
      </c>
    </row>
    <row r="110" spans="1:8" ht="15">
      <c r="A110" s="4">
        <v>41518</v>
      </c>
      <c r="B110" s="2">
        <f t="shared" si="2"/>
        <v>2013.666666666666</v>
      </c>
      <c r="C110">
        <v>1.89</v>
      </c>
      <c r="D110">
        <v>10.15</v>
      </c>
      <c r="E110">
        <v>3.95</v>
      </c>
      <c r="F110">
        <v>4.54</v>
      </c>
      <c r="G110">
        <v>7.06</v>
      </c>
      <c r="H110">
        <v>4.42</v>
      </c>
    </row>
    <row r="111" spans="1:8" ht="15">
      <c r="A111" s="4">
        <v>41548</v>
      </c>
      <c r="B111" s="2">
        <f t="shared" si="2"/>
        <v>2013.7499999999993</v>
      </c>
      <c r="C111">
        <v>1.76</v>
      </c>
      <c r="D111">
        <v>8.74</v>
      </c>
      <c r="E111">
        <v>3.65</v>
      </c>
      <c r="F111">
        <v>4.25</v>
      </c>
      <c r="G111">
        <v>6.33</v>
      </c>
      <c r="H111">
        <v>4.22</v>
      </c>
    </row>
    <row r="112" spans="1:8" ht="15">
      <c r="A112" s="4">
        <v>41579</v>
      </c>
      <c r="B112" s="2">
        <f t="shared" si="2"/>
        <v>2013.8333333333326</v>
      </c>
      <c r="C112">
        <v>1.68</v>
      </c>
      <c r="D112">
        <v>8.41</v>
      </c>
      <c r="E112">
        <v>3.53</v>
      </c>
      <c r="F112">
        <v>4.1</v>
      </c>
      <c r="G112">
        <v>5.98</v>
      </c>
      <c r="H112">
        <v>4.1</v>
      </c>
    </row>
    <row r="113" spans="1:8" ht="15">
      <c r="A113" s="4">
        <v>41609</v>
      </c>
      <c r="B113" s="2">
        <f t="shared" si="2"/>
        <v>2013.9166666666658</v>
      </c>
      <c r="C113">
        <v>1.8</v>
      </c>
      <c r="D113">
        <v>8.66</v>
      </c>
      <c r="E113">
        <v>3.48</v>
      </c>
      <c r="F113">
        <v>4.11</v>
      </c>
      <c r="G113">
        <v>6.04</v>
      </c>
      <c r="H113">
        <v>4.13</v>
      </c>
    </row>
    <row r="114" spans="1:8" ht="15">
      <c r="A114" s="4">
        <v>41640</v>
      </c>
      <c r="B114" s="2">
        <f t="shared" si="2"/>
        <v>2014</v>
      </c>
      <c r="C114">
        <v>1.76</v>
      </c>
      <c r="D114">
        <v>8.18</v>
      </c>
      <c r="E114">
        <v>3.39</v>
      </c>
      <c r="F114">
        <v>3.87</v>
      </c>
      <c r="G114">
        <v>5.21</v>
      </c>
      <c r="H114">
        <v>3.79</v>
      </c>
    </row>
    <row r="115" spans="1:8" ht="15">
      <c r="A115" s="4">
        <v>41671</v>
      </c>
      <c r="B115" s="2">
        <f t="shared" si="2"/>
        <v>2014.0833333333333</v>
      </c>
      <c r="C115">
        <v>1.56</v>
      </c>
      <c r="D115">
        <v>7.7</v>
      </c>
      <c r="E115">
        <v>3.24</v>
      </c>
      <c r="F115">
        <v>3.65</v>
      </c>
      <c r="G115">
        <v>4.94</v>
      </c>
      <c r="H115">
        <v>3.56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2" sqref="R22"/>
    </sheetView>
  </sheetViews>
  <sheetFormatPr defaultColWidth="9.140625" defaultRowHeight="15"/>
  <cols>
    <col min="14" max="14" width="12.00390625" style="0" bestFit="1" customWidth="1"/>
  </cols>
  <sheetData>
    <row r="1" spans="2:31" ht="15">
      <c r="B1" s="5" t="s">
        <v>80</v>
      </c>
      <c r="C1" s="5" t="s">
        <v>81</v>
      </c>
      <c r="D1" s="5" t="s">
        <v>82</v>
      </c>
      <c r="E1" s="5" t="s">
        <v>83</v>
      </c>
      <c r="F1" s="5" t="s">
        <v>84</v>
      </c>
      <c r="G1" s="5" t="s">
        <v>85</v>
      </c>
      <c r="H1" s="5" t="s">
        <v>86</v>
      </c>
      <c r="I1" s="5" t="s">
        <v>87</v>
      </c>
      <c r="J1" s="5" t="s">
        <v>88</v>
      </c>
      <c r="K1" s="5" t="s">
        <v>89</v>
      </c>
      <c r="L1" s="5" t="s">
        <v>90</v>
      </c>
      <c r="M1" s="5" t="s">
        <v>91</v>
      </c>
      <c r="N1" s="5" t="s">
        <v>92</v>
      </c>
      <c r="O1" s="5" t="s">
        <v>93</v>
      </c>
      <c r="P1" s="5" t="s">
        <v>94</v>
      </c>
      <c r="Q1" s="5" t="s">
        <v>95</v>
      </c>
      <c r="R1" s="5" t="s">
        <v>96</v>
      </c>
      <c r="S1" s="5" t="s">
        <v>97</v>
      </c>
      <c r="T1" s="5" t="s">
        <v>98</v>
      </c>
      <c r="U1" s="5" t="s">
        <v>99</v>
      </c>
      <c r="V1" s="5" t="s">
        <v>100</v>
      </c>
      <c r="W1" s="5" t="s">
        <v>101</v>
      </c>
      <c r="X1" s="5" t="s">
        <v>102</v>
      </c>
      <c r="Y1" s="5" t="s">
        <v>103</v>
      </c>
      <c r="Z1" s="5" t="s">
        <v>104</v>
      </c>
      <c r="AA1" s="5" t="s">
        <v>105</v>
      </c>
      <c r="AB1" s="5" t="s">
        <v>106</v>
      </c>
      <c r="AC1" s="5" t="s">
        <v>107</v>
      </c>
      <c r="AD1" s="5" t="s">
        <v>108</v>
      </c>
      <c r="AE1" s="5" t="s">
        <v>109</v>
      </c>
    </row>
    <row r="2" spans="1:31" ht="15">
      <c r="A2" s="1" t="s">
        <v>12</v>
      </c>
      <c r="B2" s="1" t="s">
        <v>9</v>
      </c>
      <c r="C2" s="1" t="s">
        <v>9</v>
      </c>
      <c r="D2" s="1" t="s">
        <v>9</v>
      </c>
      <c r="E2" s="1" t="s">
        <v>9</v>
      </c>
      <c r="F2" s="1" t="s">
        <v>9</v>
      </c>
      <c r="G2" s="1" t="s">
        <v>9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29</v>
      </c>
      <c r="O2" s="1" t="s">
        <v>29</v>
      </c>
      <c r="P2" s="1" t="s">
        <v>29</v>
      </c>
      <c r="Q2" s="1" t="s">
        <v>29</v>
      </c>
      <c r="R2" s="1" t="s">
        <v>29</v>
      </c>
      <c r="S2" s="1" t="s">
        <v>29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  <c r="Z2" s="1" t="s">
        <v>25</v>
      </c>
      <c r="AA2" s="1" t="s">
        <v>25</v>
      </c>
      <c r="AB2" s="1" t="s">
        <v>25</v>
      </c>
      <c r="AC2" s="1" t="s">
        <v>25</v>
      </c>
      <c r="AD2" s="1" t="s">
        <v>25</v>
      </c>
      <c r="AE2" s="1" t="s">
        <v>25</v>
      </c>
    </row>
    <row r="3" spans="1:31" ht="15">
      <c r="A3" s="1" t="s">
        <v>11</v>
      </c>
      <c r="B3" s="1" t="s">
        <v>5</v>
      </c>
      <c r="C3" s="1" t="s">
        <v>1</v>
      </c>
      <c r="D3" s="1" t="s">
        <v>0</v>
      </c>
      <c r="E3" s="1" t="s">
        <v>3</v>
      </c>
      <c r="F3" s="1" t="s">
        <v>4</v>
      </c>
      <c r="G3" s="1" t="s">
        <v>2</v>
      </c>
      <c r="H3" s="1" t="s">
        <v>5</v>
      </c>
      <c r="I3" s="1" t="s">
        <v>1</v>
      </c>
      <c r="J3" s="1" t="s">
        <v>0</v>
      </c>
      <c r="K3" s="1" t="s">
        <v>3</v>
      </c>
      <c r="L3" s="1" t="s">
        <v>4</v>
      </c>
      <c r="M3" s="1" t="s">
        <v>2</v>
      </c>
      <c r="N3" s="1" t="s">
        <v>5</v>
      </c>
      <c r="O3" s="1" t="s">
        <v>1</v>
      </c>
      <c r="P3" s="1" t="s">
        <v>0</v>
      </c>
      <c r="Q3" s="1" t="s">
        <v>3</v>
      </c>
      <c r="R3" s="1" t="s">
        <v>4</v>
      </c>
      <c r="S3" s="1" t="s">
        <v>2</v>
      </c>
      <c r="T3" s="1" t="s">
        <v>5</v>
      </c>
      <c r="U3" s="1" t="s">
        <v>1</v>
      </c>
      <c r="V3" s="1" t="s">
        <v>0</v>
      </c>
      <c r="W3" s="1" t="s">
        <v>3</v>
      </c>
      <c r="X3" s="1" t="s">
        <v>4</v>
      </c>
      <c r="Y3" s="1" t="s">
        <v>2</v>
      </c>
      <c r="Z3" s="1" t="s">
        <v>5</v>
      </c>
      <c r="AA3" s="1" t="s">
        <v>1</v>
      </c>
      <c r="AB3" s="1" t="s">
        <v>0</v>
      </c>
      <c r="AC3" s="1" t="s">
        <v>3</v>
      </c>
      <c r="AD3" s="1" t="s">
        <v>4</v>
      </c>
      <c r="AE3" s="1" t="s">
        <v>2</v>
      </c>
    </row>
    <row r="4" spans="1:31" ht="15">
      <c r="A4" s="1" t="s">
        <v>14</v>
      </c>
      <c r="H4" s="1" t="s">
        <v>26</v>
      </c>
      <c r="I4" s="1" t="s">
        <v>26</v>
      </c>
      <c r="J4" s="1" t="s">
        <v>26</v>
      </c>
      <c r="K4" s="1" t="s">
        <v>26</v>
      </c>
      <c r="L4" s="1" t="s">
        <v>26</v>
      </c>
      <c r="M4" s="1" t="s">
        <v>26</v>
      </c>
      <c r="Z4" s="1" t="s">
        <v>26</v>
      </c>
      <c r="AA4" s="1" t="s">
        <v>26</v>
      </c>
      <c r="AB4" s="1" t="s">
        <v>26</v>
      </c>
      <c r="AC4" s="1" t="s">
        <v>26</v>
      </c>
      <c r="AD4" s="1" t="s">
        <v>26</v>
      </c>
      <c r="AE4" s="1" t="s">
        <v>26</v>
      </c>
    </row>
    <row r="5" spans="1:31" ht="15">
      <c r="A5" s="1">
        <v>2005</v>
      </c>
      <c r="B5">
        <f>original!Q6/(original!W6/100)</f>
        <v>2224400000000</v>
      </c>
      <c r="C5">
        <f>original!R6/(original!X6/100)</f>
        <v>193049664126</v>
      </c>
      <c r="D5">
        <f>original!S6/(original!Y6/100)</f>
        <v>162896813609</v>
      </c>
      <c r="E5">
        <f>original!T6/(original!Z6/100)</f>
        <v>1436379464263</v>
      </c>
      <c r="F5">
        <f>original!U6/(original!AA6/100)</f>
        <v>154268700000</v>
      </c>
      <c r="G5">
        <f>original!V6/(original!AB6/100)</f>
        <v>909298000000</v>
      </c>
      <c r="H5">
        <f>100*B5/(original!AC6*original!AI6/100)/(B$5/(original!AC$6*original!AI$6/100))</f>
        <v>100</v>
      </c>
      <c r="I5">
        <f>100*C5/(original!AD6*original!AJ6/100)/(C$5/(original!AD$6*original!AJ$6/100))</f>
        <v>100</v>
      </c>
      <c r="J5">
        <f>100*D5/(original!AE6*original!AK6/100)/(D$5/(original!AE$6*original!AK$6/100))</f>
        <v>100</v>
      </c>
      <c r="K5">
        <f>100*E5/(original!AF6*original!AL6/100)/(E$5/(original!AF$6*original!AL$6/100))</f>
        <v>100</v>
      </c>
      <c r="L5">
        <f>100*F5/(original!AG6*original!AM6/100)/(F$5/(original!AG$6*original!AM$6/100))</f>
        <v>100</v>
      </c>
      <c r="M5">
        <f>100*G5/(original!AH6*original!AN6/100)/(G$5/(original!AH$6*original!AN$6/100))</f>
        <v>100</v>
      </c>
      <c r="N5">
        <f>original!AO6*original!Q6/100</f>
        <v>969838400000</v>
      </c>
      <c r="O5">
        <f>original!AP6*original!R6/100</f>
        <v>75289369009.14</v>
      </c>
      <c r="P5">
        <f>original!AQ6*original!S6/100</f>
        <v>57991265644.804</v>
      </c>
      <c r="Q5">
        <f>original!AR6*original!T6/100</f>
        <v>623388687490.142</v>
      </c>
      <c r="R5">
        <f>original!AS6*original!U6/100</f>
        <v>61861748700</v>
      </c>
      <c r="S5">
        <f>original!AT6*original!V6/100</f>
        <v>360991306000</v>
      </c>
      <c r="T5">
        <f>N5/(original!W6/100)</f>
        <v>969838400000</v>
      </c>
      <c r="U5">
        <f>O5/(original!X6/100)</f>
        <v>75289369009.14</v>
      </c>
      <c r="V5">
        <f>P5/(original!Y6/100)</f>
        <v>57991265644.804</v>
      </c>
      <c r="W5">
        <f>Q5/(original!Z6/100)</f>
        <v>623388687490.142</v>
      </c>
      <c r="X5">
        <f>R5/(original!AA6/100)</f>
        <v>61861748700</v>
      </c>
      <c r="Y5">
        <f>S5/(original!AB6/100)</f>
        <v>360991306000</v>
      </c>
      <c r="Z5">
        <f aca="true" t="shared" si="0" ref="Z5:AE12">100*T5/T$5</f>
        <v>100</v>
      </c>
      <c r="AA5">
        <f t="shared" si="0"/>
        <v>100</v>
      </c>
      <c r="AB5">
        <f t="shared" si="0"/>
        <v>100</v>
      </c>
      <c r="AC5">
        <f t="shared" si="0"/>
        <v>100</v>
      </c>
      <c r="AD5">
        <f t="shared" si="0"/>
        <v>100</v>
      </c>
      <c r="AE5">
        <f t="shared" si="0"/>
        <v>100</v>
      </c>
    </row>
    <row r="6" spans="1:31" ht="15">
      <c r="A6" s="1">
        <v>2006</v>
      </c>
      <c r="B6">
        <f>original!Q7/(original!W7/100)</f>
        <v>2306702800000</v>
      </c>
      <c r="C6">
        <f>original!R7/(original!X7/100)</f>
        <v>203681910831</v>
      </c>
      <c r="D6">
        <f>original!S7/(original!Y7/100)</f>
        <v>171864573581.323</v>
      </c>
      <c r="E6">
        <f>original!T7/(original!Z7/100)</f>
        <v>1467964354213.07</v>
      </c>
      <c r="F6">
        <f>original!U7/(original!AA7/100)</f>
        <v>156502963855.599</v>
      </c>
      <c r="G6">
        <f>original!V7/(original!AB7/100)</f>
        <v>946362999999.9999</v>
      </c>
      <c r="H6">
        <f>100*B6/(original!AC7*original!AI7/100)/(B$5/(original!AC$6*original!AI$6/100))</f>
        <v>104.21063595075351</v>
      </c>
      <c r="I6">
        <f>100*C6/(original!AD7*original!AJ7/100)/(C$5/(original!AD$6*original!AJ$6/100))</f>
        <v>105.3712695158304</v>
      </c>
      <c r="J6">
        <f>100*D6/(original!AE7*original!AK7/100)/(D$5/(original!AE$6*original!AK$6/100))</f>
        <v>102.75904218557635</v>
      </c>
      <c r="K6">
        <f>100*E6/(original!AF7*original!AL7/100)/(E$5/(original!AF$6*original!AL$6/100))</f>
        <v>102.10226310380595</v>
      </c>
      <c r="L6">
        <f>100*F6/(original!AG7*original!AM7/100)/(F$5/(original!AG$6*original!AM$6/100))</f>
        <v>101.38904436151445</v>
      </c>
      <c r="M6">
        <f>100*G6/(original!AH7*original!AN7/100)/(G$5/(original!AH$6*original!AN$6/100))</f>
        <v>102.41026860617451</v>
      </c>
      <c r="N6">
        <f>original!AO7*original!Q7/100</f>
        <v>1011174300000</v>
      </c>
      <c r="O6">
        <f>original!AP7*original!R7/100</f>
        <v>81779749946.496</v>
      </c>
      <c r="P6">
        <f>original!AQ7*original!S7/100</f>
        <v>66412470377.792</v>
      </c>
      <c r="Q6">
        <f>original!AR7*original!T7/100</f>
        <v>671864086979.1</v>
      </c>
      <c r="R6">
        <f>original!AS7*original!U7/100</f>
        <v>65307292400</v>
      </c>
      <c r="S6">
        <f>original!AT7*original!V7/100</f>
        <v>401117629000</v>
      </c>
      <c r="T6">
        <f>N6/(original!W7/100)</f>
        <v>1008029123600</v>
      </c>
      <c r="U6">
        <f>O6/(original!X7/100)</f>
        <v>79843309045.752</v>
      </c>
      <c r="V6">
        <f>P6/(original!Y7/100)</f>
        <v>64277350519.41481</v>
      </c>
      <c r="W6">
        <f>Q6/(original!Z7/100)</f>
        <v>660583959395.8815</v>
      </c>
      <c r="X6">
        <f>R6/(original!AA7/100)</f>
        <v>63540203325.37319</v>
      </c>
      <c r="Y6">
        <f>S6/(original!AB7/100)</f>
        <v>385169741000</v>
      </c>
      <c r="Z6">
        <f t="shared" si="0"/>
        <v>103.93784403669724</v>
      </c>
      <c r="AA6">
        <f t="shared" si="0"/>
        <v>106.04858308223989</v>
      </c>
      <c r="AB6">
        <f t="shared" si="0"/>
        <v>110.83970974717646</v>
      </c>
      <c r="AC6">
        <f t="shared" si="0"/>
        <v>105.96662606366718</v>
      </c>
      <c r="AD6">
        <f t="shared" si="0"/>
        <v>102.713235012985</v>
      </c>
      <c r="AE6">
        <f t="shared" si="0"/>
        <v>106.69778872735512</v>
      </c>
    </row>
    <row r="7" spans="1:31" ht="15">
      <c r="A7" s="1">
        <v>2007</v>
      </c>
      <c r="B7">
        <f>original!Q8/(original!W8/100)</f>
        <v>2382109960000.0005</v>
      </c>
      <c r="C7">
        <f>original!R8/(original!X8/100)</f>
        <v>210884466620</v>
      </c>
      <c r="D7">
        <f>original!S8/(original!Y8/100)</f>
        <v>180406569055.082</v>
      </c>
      <c r="E7">
        <f>original!T8/(original!Z8/100)</f>
        <v>1492671115293.12</v>
      </c>
      <c r="F7">
        <f>original!U8/(original!AA8/100)</f>
        <v>160204813323.369</v>
      </c>
      <c r="G7">
        <f>original!V8/(original!AB8/100)</f>
        <v>979288716284.459</v>
      </c>
      <c r="H7">
        <f>100*B7/(original!AC8*original!AI8/100)/(B$5/(original!AC$6*original!AI$6/100))</f>
        <v>108.1388235600636</v>
      </c>
      <c r="I7">
        <f>100*C7/(original!AD8*original!AJ8/100)/(C$5/(original!AD$6*original!AJ$6/100))</f>
        <v>108.89966321591692</v>
      </c>
      <c r="J7">
        <f>100*D7/(original!AE8*original!AK8/100)/(D$5/(original!AE$6*original!AK$6/100))</f>
        <v>105.04156427414043</v>
      </c>
      <c r="K7">
        <f>100*E7/(original!AF8*original!AL8/100)/(E$5/(original!AF$6*original!AL$6/100))</f>
        <v>103.45279097123642</v>
      </c>
      <c r="L7">
        <f>100*F7/(original!AG8*original!AM8/100)/(F$5/(original!AG$6*original!AM$6/100))</f>
        <v>103.70399008059292</v>
      </c>
      <c r="M7">
        <f>100*G7/(original!AH8*original!AN8/100)/(G$5/(original!AH$6*original!AN$6/100))</f>
        <v>104.1873976649227</v>
      </c>
      <c r="N7">
        <f>original!AO8*original!Q8/100</f>
        <v>1061254500000</v>
      </c>
      <c r="O7">
        <f>original!AP8*original!R8/100</f>
        <v>90826144181.09102</v>
      </c>
      <c r="P7">
        <f>original!AQ8*original!S8/100</f>
        <v>69982599273.651</v>
      </c>
      <c r="Q7">
        <f>original!AR8*original!T8/100</f>
        <v>714931495657.84</v>
      </c>
      <c r="R7">
        <f>original!AS8*original!U8/100</f>
        <v>69590191200</v>
      </c>
      <c r="S7">
        <f>original!AT8*original!V8/100</f>
        <v>432849171000</v>
      </c>
      <c r="T7">
        <f>N7/(original!W8/100)</f>
        <v>1040982052520.0001</v>
      </c>
      <c r="U7">
        <f>O7/(original!X8/100)</f>
        <v>85829977914.34001</v>
      </c>
      <c r="V7">
        <f>P7/(original!Y8/100)</f>
        <v>66570023981.32526</v>
      </c>
      <c r="W7">
        <f>Q7/(original!Z8/100)</f>
        <v>686628713034.8352</v>
      </c>
      <c r="X7">
        <f>R7/(original!AA8/100)</f>
        <v>65844178275.904655</v>
      </c>
      <c r="Y7">
        <f>S7/(original!AB8/100)</f>
        <v>402487662392.91266</v>
      </c>
      <c r="Z7">
        <f t="shared" si="0"/>
        <v>107.33561926605506</v>
      </c>
      <c r="AA7">
        <f t="shared" si="0"/>
        <v>114.00012916022766</v>
      </c>
      <c r="AB7">
        <f t="shared" si="0"/>
        <v>114.79319039019785</v>
      </c>
      <c r="AC7">
        <f t="shared" si="0"/>
        <v>110.14455777170215</v>
      </c>
      <c r="AD7">
        <f t="shared" si="0"/>
        <v>106.43762851777363</v>
      </c>
      <c r="AE7">
        <f t="shared" si="0"/>
        <v>111.49511240387397</v>
      </c>
    </row>
    <row r="8" spans="1:31" ht="15">
      <c r="A8" s="1">
        <v>2008</v>
      </c>
      <c r="B8">
        <f>original!Q9/(original!W9/100)</f>
        <v>2407913000000</v>
      </c>
      <c r="C8">
        <f>original!R9/(original!X9/100)</f>
        <v>210430834794</v>
      </c>
      <c r="D8">
        <f>original!S9/(original!Y9/100)</f>
        <v>176509087836.93698</v>
      </c>
      <c r="E8">
        <f>original!T9/(original!Z9/100)</f>
        <v>1475412381873.08</v>
      </c>
      <c r="F8">
        <f>original!U9/(original!AA9/100)</f>
        <v>160191192136.303</v>
      </c>
      <c r="G8">
        <f>original!V9/(original!AB9/100)</f>
        <v>988020999700.4109</v>
      </c>
      <c r="H8">
        <f>100*B8/(original!AC9*original!AI9/100)/(B$5/(original!AC$6*original!AI$6/100))</f>
        <v>109.8515545823219</v>
      </c>
      <c r="I8">
        <f>100*C8/(original!AD9*original!AJ9/100)/(C$5/(original!AD$6*original!AJ$6/100))</f>
        <v>108.56630602625502</v>
      </c>
      <c r="J8">
        <f>100*D8/(original!AE9*original!AK9/100)/(D$5/(original!AE$6*original!AK$6/100))</f>
        <v>101.04307844879689</v>
      </c>
      <c r="K8">
        <f>100*E8/(original!AF9*original!AL9/100)/(E$5/(original!AF$6*original!AL$6/100))</f>
        <v>101.71964780864548</v>
      </c>
      <c r="L8">
        <f>100*F8/(original!AG9*original!AM9/100)/(F$5/(original!AG$6*original!AM$6/100))</f>
        <v>103.66774818768143</v>
      </c>
      <c r="M8">
        <f>100*G8/(original!AH9*original!AN9/100)/(G$5/(original!AH$6*original!AN$6/100))</f>
        <v>103.68939977526733</v>
      </c>
      <c r="N8">
        <f>original!AO9*original!Q9/100</f>
        <v>1088472000000</v>
      </c>
      <c r="O8">
        <f>original!AP9*original!R9/100</f>
        <v>94911450788.90201</v>
      </c>
      <c r="P8">
        <f>original!AQ9*original!S9/100</f>
        <v>63808313718.47399</v>
      </c>
      <c r="Q8">
        <f>original!AR9*original!T9/100</f>
        <v>722991037946.1389</v>
      </c>
      <c r="R8">
        <f>original!AS9*original!U9/100</f>
        <v>70685054100</v>
      </c>
      <c r="S8">
        <f>original!AT9*original!V9/100</f>
        <v>401393772000</v>
      </c>
      <c r="T8">
        <f>N8/(original!W9/100)</f>
        <v>1059481720000.0001</v>
      </c>
      <c r="U8">
        <f>O8/(original!X9/100)</f>
        <v>85645349761.158</v>
      </c>
      <c r="V8">
        <f>P8/(original!Y9/100)</f>
        <v>62484217094.27568</v>
      </c>
      <c r="W8">
        <f>Q8/(original!Z9/100)</f>
        <v>677214283279.7437</v>
      </c>
      <c r="X8">
        <f>R8/(original!AA9/100)</f>
        <v>65838579968.02053</v>
      </c>
      <c r="Y8">
        <f>S8/(original!AB9/100)</f>
        <v>364579748889.45166</v>
      </c>
      <c r="Z8">
        <f t="shared" si="0"/>
        <v>109.24311926605506</v>
      </c>
      <c r="AA8">
        <f t="shared" si="0"/>
        <v>113.75490442848685</v>
      </c>
      <c r="AB8">
        <f t="shared" si="0"/>
        <v>107.74763475070706</v>
      </c>
      <c r="AC8">
        <f t="shared" si="0"/>
        <v>108.63435555853793</v>
      </c>
      <c r="AD8">
        <f t="shared" si="0"/>
        <v>106.42857880934835</v>
      </c>
      <c r="AE8">
        <f t="shared" si="0"/>
        <v>100.99405244109997</v>
      </c>
    </row>
    <row r="9" spans="1:31" ht="15">
      <c r="A9" s="1">
        <v>2009</v>
      </c>
      <c r="B9">
        <f>original!Q10/(original!W10/100)</f>
        <v>2284013920000</v>
      </c>
      <c r="C9">
        <f>original!R10/(original!X10/100)</f>
        <v>203830385641</v>
      </c>
      <c r="D9">
        <f>original!S10/(original!Y10/100)</f>
        <v>165239963226.729</v>
      </c>
      <c r="E9">
        <f>original!T10/(original!Z10/100)</f>
        <v>1394347217252.91</v>
      </c>
      <c r="F9">
        <f>original!U10/(original!AA10/100)</f>
        <v>155532259688.759</v>
      </c>
      <c r="G9">
        <f>original!V10/(original!AB10/100)</f>
        <v>950156434697.386</v>
      </c>
      <c r="H9">
        <f>100*B9/(original!AC10*original!AI10/100)/(B$5/(original!AC$6*original!AI$6/100))</f>
        <v>104.71344270072677</v>
      </c>
      <c r="I9">
        <f>100*C9/(original!AD10*original!AJ10/100)/(C$5/(original!AD$6*original!AJ$6/100))</f>
        <v>105.32365799164258</v>
      </c>
      <c r="J9">
        <f>100*D9/(original!AE10*original!AK10/100)/(D$5/(original!AE$6*original!AK$6/100))</f>
        <v>94.02278777402785</v>
      </c>
      <c r="K9">
        <f>100*E9/(original!AF10*original!AL10/100)/(E$5/(original!AF$6*original!AL$6/100))</f>
        <v>95.86595429379935</v>
      </c>
      <c r="L9">
        <f>100*F9/(original!AG10*original!AM10/100)/(F$5/(original!AG$6*original!AM$6/100))</f>
        <v>100.68914120250687</v>
      </c>
      <c r="M9">
        <f>100*G9/(original!AH10*original!AN10/100)/(G$5/(original!AH$6*original!AN$6/100))</f>
        <v>99.13989954633581</v>
      </c>
      <c r="N9">
        <f>original!AO10*original!Q10/100</f>
        <v>1073138400000</v>
      </c>
      <c r="O9">
        <f>original!AP10*original!R10/100</f>
        <v>88504111803.52899</v>
      </c>
      <c r="P9">
        <f>original!AQ10*original!S10/100</f>
        <v>55987821545.295</v>
      </c>
      <c r="Q9">
        <f>original!AR10*original!T10/100</f>
        <v>706658228956.275</v>
      </c>
      <c r="R9">
        <f>original!AS10*original!U10/100</f>
        <v>66737563200</v>
      </c>
      <c r="S9">
        <f>original!AT10*original!V10/100</f>
        <v>367459794000</v>
      </c>
      <c r="T9">
        <f>N9/(original!W10/100)</f>
        <v>1032374291839.9999</v>
      </c>
      <c r="U9">
        <f>O9/(original!X10/100)</f>
        <v>78067037700.50299</v>
      </c>
      <c r="V9">
        <f>P9/(original!Y10/100)</f>
        <v>57007787313.221504</v>
      </c>
      <c r="W9">
        <f>Q9/(original!Z10/100)</f>
        <v>648371456022.6031</v>
      </c>
      <c r="X9">
        <f>R9/(original!AA10/100)</f>
        <v>61590774836.74856</v>
      </c>
      <c r="Y9">
        <f>S9/(original!AB10/100)</f>
        <v>333504908578.7825</v>
      </c>
      <c r="Z9">
        <f t="shared" si="0"/>
        <v>106.4480733944954</v>
      </c>
      <c r="AA9">
        <f t="shared" si="0"/>
        <v>103.68932390843358</v>
      </c>
      <c r="AB9">
        <f t="shared" si="0"/>
        <v>98.30409231347649</v>
      </c>
      <c r="AC9">
        <f t="shared" si="0"/>
        <v>104.00757489409145</v>
      </c>
      <c r="AD9">
        <f t="shared" si="0"/>
        <v>99.56196863337061</v>
      </c>
      <c r="AE9">
        <f t="shared" si="0"/>
        <v>92.38585612330023</v>
      </c>
    </row>
    <row r="10" spans="1:31" ht="15">
      <c r="A10" s="1">
        <v>2010</v>
      </c>
      <c r="B10">
        <f>original!Q11/(original!W11/100)</f>
        <v>2375659200000</v>
      </c>
      <c r="C10">
        <f>original!R11/(original!X11/100)</f>
        <v>193753623838</v>
      </c>
      <c r="D10">
        <f>original!S11/(original!Y11/100)</f>
        <v>163483192324.30096</v>
      </c>
      <c r="E10">
        <f>original!T11/(original!Z11/100)</f>
        <v>1418375841832.96</v>
      </c>
      <c r="F10">
        <f>original!U11/(original!AA11/100)</f>
        <v>158544001443.24802</v>
      </c>
      <c r="G10">
        <f>original!V11/(original!AB11/100)</f>
        <v>948244130674.3351</v>
      </c>
      <c r="H10">
        <f>100*B10/(original!AC11*original!AI11/100)/(B$5/(original!AC$6*original!AI$6/100))</f>
        <v>109.2616185237083</v>
      </c>
      <c r="I10">
        <f>100*C10/(original!AD11*original!AJ11/100)/(C$5/(original!AD$6*original!AJ$6/100))</f>
        <v>100.66149379952252</v>
      </c>
      <c r="J10">
        <f>100*D10/(original!AE11*original!AK11/100)/(D$5/(original!AE$6*original!AK$6/100))</f>
        <v>92.93056337638573</v>
      </c>
      <c r="K10">
        <f>100*E10/(original!AF11*original!AL11/100)/(E$5/(original!AF$6*original!AL$6/100))</f>
        <v>97.47414694633822</v>
      </c>
      <c r="L10">
        <f>100*F10/(original!AG11*original!AM11/100)/(F$5/(original!AG$6*original!AM$6/100))</f>
        <v>102.74907378488717</v>
      </c>
      <c r="M10">
        <f>100*G10/(original!AH11*original!AN11/100)/(G$5/(original!AH$6*original!AN$6/100))</f>
        <v>98.86306674286523</v>
      </c>
      <c r="N10">
        <f>original!AO11*original!Q11/100</f>
        <v>1090315000000</v>
      </c>
      <c r="O10">
        <f>original!AP11*original!R11/100</f>
        <v>89749205095.04</v>
      </c>
      <c r="P10">
        <f>original!AQ11*original!S11/100</f>
        <v>55175762771.633995</v>
      </c>
      <c r="Q10">
        <f>original!AR11*original!T11/100</f>
        <v>715419265369.1361</v>
      </c>
      <c r="R10">
        <f>original!AS11*original!U11/100</f>
        <v>71909552000</v>
      </c>
      <c r="S10">
        <f>original!AT11*original!V11/100</f>
        <v>383742540000</v>
      </c>
      <c r="T10">
        <f>N10/(original!W11/100)</f>
        <v>1038163070400.0001</v>
      </c>
      <c r="U10">
        <f>O10/(original!X11/100)</f>
        <v>78276464030.55199</v>
      </c>
      <c r="V10">
        <f>P10/(original!Y11/100)</f>
        <v>57055634121.18104</v>
      </c>
      <c r="W10">
        <f>Q10/(original!Z11/100)</f>
        <v>653871263084.9946</v>
      </c>
      <c r="X10">
        <f>R10/(original!AA11/100)</f>
        <v>65954304600.39118</v>
      </c>
      <c r="Y10">
        <f>S10/(original!AB11/100)</f>
        <v>348005595957.481</v>
      </c>
      <c r="Z10">
        <f t="shared" si="0"/>
        <v>107.04495412844038</v>
      </c>
      <c r="AA10">
        <f t="shared" si="0"/>
        <v>103.96748579610139</v>
      </c>
      <c r="AB10">
        <f t="shared" si="0"/>
        <v>98.38659923486806</v>
      </c>
      <c r="AC10">
        <f t="shared" si="0"/>
        <v>104.8898185364223</v>
      </c>
      <c r="AD10">
        <f t="shared" si="0"/>
        <v>106.61564858154613</v>
      </c>
      <c r="AE10">
        <f t="shared" si="0"/>
        <v>96.40276377112556</v>
      </c>
    </row>
    <row r="11" spans="1:31" ht="15">
      <c r="A11" s="1">
        <v>2011</v>
      </c>
      <c r="B11">
        <f>original!Q12/(original!W12/100)</f>
        <v>2454847840000</v>
      </c>
      <c r="C11">
        <f>original!R12/(original!X12/100)</f>
        <v>179985842285</v>
      </c>
      <c r="D11">
        <f>original!S12/(original!Y12/100)</f>
        <v>167028644236.219</v>
      </c>
      <c r="E11">
        <f>original!T12/(original!Z12/100)</f>
        <v>1424751542362.98</v>
      </c>
      <c r="F11">
        <f>original!U12/(original!AA12/100)</f>
        <v>156561437665.79</v>
      </c>
      <c r="G11">
        <f>original!V12/(original!AB12/100)</f>
        <v>948721145663.275</v>
      </c>
      <c r="H11">
        <f>100*B11/(original!AC12*original!AI12/100)/(B$5/(original!AC$6*original!AI$6/100))</f>
        <v>112.95904595429887</v>
      </c>
      <c r="I11">
        <f>100*C11/(original!AD12*original!AJ12/100)/(C$5/(original!AD$6*original!AJ$6/100))</f>
        <v>94.07769089957614</v>
      </c>
      <c r="J11">
        <f>100*D11/(original!AE12*original!AK12/100)/(D$5/(original!AE$6*original!AK$6/100))</f>
        <v>95.04312845642612</v>
      </c>
      <c r="K11">
        <f>100*E11/(original!AF12*original!AL12/100)/(E$5/(original!AF$6*original!AL$6/100))</f>
        <v>98.10109911186187</v>
      </c>
      <c r="L11">
        <f>100*F11/(original!AG12*original!AM12/100)/(F$5/(original!AG$6*original!AM$6/100))</f>
        <v>101.79553295064153</v>
      </c>
      <c r="M11">
        <f>100*G11/(original!AH12*original!AN12/100)/(G$5/(original!AH$6*original!AN$6/100))</f>
        <v>99.0224354137763</v>
      </c>
      <c r="N11">
        <f>original!AO12*original!Q12/100</f>
        <v>1156185700000</v>
      </c>
      <c r="O11">
        <f>original!AP12*original!R12/100</f>
        <v>88000377944.38</v>
      </c>
      <c r="P11">
        <f>original!AQ12*original!S12/100</f>
        <v>55283910040.08</v>
      </c>
      <c r="Q11">
        <f>original!AR12*original!T12/100</f>
        <v>728355297877.8811</v>
      </c>
      <c r="R11">
        <f>original!AS12*original!U12/100</f>
        <v>77006790000</v>
      </c>
      <c r="S11">
        <f>original!AT12*original!V12/100</f>
        <v>378770374000</v>
      </c>
      <c r="T11">
        <f>N11/(original!W12/100)</f>
        <v>1087497593120</v>
      </c>
      <c r="U11">
        <f>O11/(original!X12/100)</f>
        <v>75954025444.27</v>
      </c>
      <c r="V11">
        <f>P11/(original!Y12/100)</f>
        <v>56789739040.31446</v>
      </c>
      <c r="W11">
        <f>Q11/(original!Z12/100)</f>
        <v>656810461029.3339</v>
      </c>
      <c r="X11">
        <f>R11/(original!AA12/100)</f>
        <v>70452646949.6055</v>
      </c>
      <c r="Y11">
        <f>S11/(original!AB12/100)</f>
        <v>343437054730.1056</v>
      </c>
      <c r="Z11">
        <f t="shared" si="0"/>
        <v>112.13183486238532</v>
      </c>
      <c r="AA11">
        <f t="shared" si="0"/>
        <v>100.88280250436063</v>
      </c>
      <c r="AB11">
        <f t="shared" si="0"/>
        <v>97.92809039235516</v>
      </c>
      <c r="AC11">
        <f t="shared" si="0"/>
        <v>105.361305748706</v>
      </c>
      <c r="AD11">
        <f t="shared" si="0"/>
        <v>113.88725412737242</v>
      </c>
      <c r="AE11">
        <f t="shared" si="0"/>
        <v>95.13720940695053</v>
      </c>
    </row>
    <row r="12" spans="1:31" ht="15">
      <c r="A12" s="1">
        <v>2012</v>
      </c>
      <c r="B12">
        <f>original!Q13/(original!W13/100)</f>
        <v>2471753280000</v>
      </c>
      <c r="C12">
        <f>original!R13/(original!X13/100)</f>
        <v>167436059360</v>
      </c>
      <c r="D12">
        <f>original!S13/(original!Y13/100)</f>
        <v>167290933200.746</v>
      </c>
      <c r="E12">
        <f>original!T13/(original!Z13/100)</f>
        <v>1391017969042.9</v>
      </c>
      <c r="F12">
        <f>original!U13/(original!AA13/100)</f>
        <v>151503696319.793</v>
      </c>
      <c r="G12">
        <f>original!V13/(original!AB13/100)</f>
        <v>933148303065.5338</v>
      </c>
      <c r="H12">
        <f>100*B12/(original!AC13*original!AI13/100)/(B$5/(original!AC$6*original!AI$6/100))</f>
        <v>115.67540900401508</v>
      </c>
      <c r="I12">
        <f>100*C12/(original!AD13*original!AJ13/100)/(C$5/(original!AD$6*original!AJ$6/100))</f>
        <v>88.12018226878165</v>
      </c>
      <c r="J12">
        <f>100*D12/(original!AE13*original!AK13/100)/(D$5/(original!AE$6*original!AK$6/100))</f>
        <v>95.44510891508813</v>
      </c>
      <c r="K12">
        <f>100*E12/(original!AF13*original!AL13/100)/(E$5/(original!AF$6*original!AL$6/100))</f>
        <v>95.95133500168315</v>
      </c>
      <c r="L12">
        <f>100*F12/(original!AG13*original!AM13/100)/(F$5/(original!AG$6*original!AM$6/100))</f>
        <v>99.10464866886632</v>
      </c>
      <c r="M12">
        <f>100*G12/(original!AH13*original!AN13/100)/(G$5/(original!AH$6*original!AN$6/100))</f>
        <v>97.88635462277968</v>
      </c>
      <c r="N12">
        <f>original!AO13*original!Q13/100</f>
        <v>1194547200000</v>
      </c>
      <c r="O12">
        <f>original!AP13*original!R13/100</f>
        <v>85846075914.74399</v>
      </c>
      <c r="P12">
        <f>original!AQ13*original!S13/100</f>
        <v>56558703125.16</v>
      </c>
      <c r="Q12">
        <f>original!AR13*original!T13/100</f>
        <v>747416824907.355</v>
      </c>
      <c r="R12">
        <f>original!AS13*original!U13/100</f>
        <v>67528926600</v>
      </c>
      <c r="S12">
        <f>original!AT13*original!V13/100</f>
        <v>382891788000</v>
      </c>
      <c r="T12">
        <f>N12/(original!W13/100)</f>
        <v>1107345469440</v>
      </c>
      <c r="U12">
        <f>O12/(original!X13/100)</f>
        <v>74341610355.84</v>
      </c>
      <c r="V12">
        <f>P12/(original!Y13/100)</f>
        <v>57715371954.25738</v>
      </c>
      <c r="W12">
        <f>Q12/(original!Z13/100)</f>
        <v>663515571233.4631</v>
      </c>
      <c r="X12">
        <f>R12/(original!AA13/100)</f>
        <v>61965011794.795334</v>
      </c>
      <c r="Y12">
        <f>S12/(original!AB13/100)</f>
        <v>347131168740.3786</v>
      </c>
      <c r="Z12">
        <f t="shared" si="0"/>
        <v>114.17834862385321</v>
      </c>
      <c r="AA12">
        <f t="shared" si="0"/>
        <v>98.74117864743302</v>
      </c>
      <c r="AB12">
        <f t="shared" si="0"/>
        <v>99.52424957883059</v>
      </c>
      <c r="AC12">
        <f t="shared" si="0"/>
        <v>106.43689636154261</v>
      </c>
      <c r="AD12">
        <f t="shared" si="0"/>
        <v>100.1669255993653</v>
      </c>
      <c r="AE12">
        <f t="shared" si="0"/>
        <v>96.1605343316436</v>
      </c>
    </row>
    <row r="13" spans="1:31" ht="15">
      <c r="A13" s="1">
        <v>2013</v>
      </c>
      <c r="B13">
        <f>original!Q14/(original!W14/100)</f>
        <v>2482430400000</v>
      </c>
      <c r="C13">
        <f>original!R14/(original!X14/100)</f>
        <v>160981211644</v>
      </c>
      <c r="D13">
        <f>original!S14/(original!Y14/100)</f>
        <v>166722799075.51498</v>
      </c>
      <c r="E13">
        <f>original!T14/(original!Z14/100)</f>
        <v>1365226781652.85</v>
      </c>
      <c r="F13">
        <f>original!U14/(original!AA14/100)</f>
        <v>149394455502.62</v>
      </c>
      <c r="G13">
        <f>original!V14/(original!AB14/100)</f>
        <v>921738693626.227</v>
      </c>
      <c r="H13">
        <f>100*B13/(original!AC14*original!AI14/100)/(B$5/(original!AC$6*original!AI$6/100))</f>
        <v>115.82327496125919</v>
      </c>
      <c r="I13">
        <f>100*C13/(original!AD14*original!AJ14/100)/(C$5/(original!AD$6*original!AJ$6/100))</f>
        <v>85.60199453361766</v>
      </c>
      <c r="J13">
        <f>100*D13/(original!AE14*original!AK14/100)/(D$5/(original!AE$6*original!AK$6/100))</f>
        <v>95.46821667966572</v>
      </c>
      <c r="K13">
        <f>100*E13/(original!AF14*original!AL14/100)/(E$5/(original!AF$6*original!AL$6/100))</f>
        <v>94.1830539709481</v>
      </c>
      <c r="L13">
        <f>100*F13/(original!AG14*original!AM14/100)/(F$5/(original!AG$6*original!AM$6/100))</f>
        <v>98.42432070688147</v>
      </c>
      <c r="M13">
        <f>100*G13/(original!AH14*original!AN14/100)/(G$5/(original!AH$6*original!AN$6/100))</f>
        <v>97.50865937118562</v>
      </c>
      <c r="N13">
        <f>original!AO14*original!Q14/100</f>
        <v>1223707200000</v>
      </c>
      <c r="O13">
        <f>original!AP14*original!R14/100</f>
        <v>83380821567.85399</v>
      </c>
      <c r="P13">
        <f>original!AQ14*original!S14/100</f>
        <v>58893950000</v>
      </c>
      <c r="Q13">
        <f>original!AR14*original!T14/100</f>
        <v>744131353897.917</v>
      </c>
      <c r="R13">
        <f>original!AS14*original!U14/100</f>
        <v>72416012900</v>
      </c>
      <c r="S13">
        <f>original!AT14*original!V14/100</f>
        <v>386689464000</v>
      </c>
      <c r="T13">
        <f>N13/(original!W14/100)</f>
        <v>1109646388800</v>
      </c>
      <c r="U13">
        <f>O13/(original!X14/100)</f>
        <v>73729394932.95198</v>
      </c>
      <c r="V13">
        <f>P13/(original!Y14/100)</f>
        <v>59853484868.10988</v>
      </c>
      <c r="W13">
        <f>Q13/(original!Z14/100)</f>
        <v>651213174848.4095</v>
      </c>
      <c r="X13">
        <f>R13/(original!AA14/100)</f>
        <v>65285377054.644936</v>
      </c>
      <c r="Y13">
        <f>S13/(original!AB14/100)</f>
        <v>348417226190.7138</v>
      </c>
      <c r="Z13">
        <f aca="true" t="shared" si="1" ref="Z13:AE13">100*T13/T$5</f>
        <v>114.41559633027524</v>
      </c>
      <c r="AA13">
        <f t="shared" si="1"/>
        <v>97.9280287552966</v>
      </c>
      <c r="AB13">
        <f t="shared" si="1"/>
        <v>103.2112063818575</v>
      </c>
      <c r="AC13">
        <f t="shared" si="1"/>
        <v>104.46342513373048</v>
      </c>
      <c r="AD13">
        <f t="shared" si="1"/>
        <v>105.53432197859117</v>
      </c>
      <c r="AE13">
        <f t="shared" si="1"/>
        <v>96.51679151262269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2015-03-09T23:20:43Z</dcterms:modified>
  <cp:category/>
  <cp:version/>
  <cp:contentType/>
  <cp:contentStatus/>
</cp:coreProperties>
</file>